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ое\"/>
    </mc:Choice>
  </mc:AlternateContent>
  <bookViews>
    <workbookView xWindow="0" yWindow="0" windowWidth="28800" windowHeight="13425" activeTab="1"/>
  </bookViews>
  <sheets>
    <sheet name="цена за тн опт " sheetId="1" r:id="rId1"/>
    <sheet name="цена в метрах опт " sheetId="3" r:id="rId2"/>
    <sheet name="Лист2" sheetId="4" state="hidden" r:id="rId3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7" i="1" l="1"/>
  <c r="B42" i="1" l="1"/>
  <c r="B68" i="1" l="1"/>
  <c r="E55" i="3" l="1"/>
  <c r="B72" i="1"/>
  <c r="B71" i="1"/>
  <c r="B70" i="3"/>
  <c r="B69" i="3"/>
  <c r="B68" i="3"/>
  <c r="C94" i="3"/>
  <c r="B94" i="3" s="1"/>
  <c r="H93" i="3"/>
  <c r="G93" i="3" s="1"/>
  <c r="C93" i="3"/>
  <c r="B93" i="3" s="1"/>
  <c r="H92" i="3"/>
  <c r="G92" i="3" s="1"/>
  <c r="H91" i="3"/>
  <c r="G91" i="3" s="1"/>
  <c r="B91" i="3"/>
  <c r="H90" i="3"/>
  <c r="G90" i="3" s="1"/>
  <c r="B90" i="3"/>
  <c r="H89" i="3"/>
  <c r="G89" i="3" s="1"/>
  <c r="H88" i="3"/>
  <c r="G88" i="3" s="1"/>
  <c r="C88" i="3"/>
  <c r="B88" i="3" s="1"/>
  <c r="H87" i="3"/>
  <c r="G87" i="3" s="1"/>
  <c r="C87" i="3"/>
  <c r="B87" i="3" s="1"/>
  <c r="H86" i="3"/>
  <c r="G86" i="3" s="1"/>
  <c r="C86" i="3"/>
  <c r="B86" i="3" s="1"/>
  <c r="H85" i="3"/>
  <c r="G85" i="3" s="1"/>
  <c r="C85" i="3"/>
  <c r="B85" i="3" s="1"/>
  <c r="C84" i="3"/>
  <c r="B84" i="3" s="1"/>
  <c r="C82" i="3"/>
  <c r="B82" i="3" s="1"/>
  <c r="C81" i="3"/>
  <c r="B81" i="3" s="1"/>
  <c r="C80" i="3"/>
  <c r="B80" i="3" s="1"/>
  <c r="C79" i="3"/>
  <c r="B79" i="3" s="1"/>
  <c r="H78" i="3"/>
  <c r="G78" i="3" s="1"/>
  <c r="C78" i="3"/>
  <c r="B78" i="3" s="1"/>
  <c r="H77" i="3"/>
  <c r="G77" i="3" s="1"/>
  <c r="C77" i="3"/>
  <c r="B77" i="3" s="1"/>
  <c r="H76" i="3"/>
  <c r="G76" i="3" s="1"/>
  <c r="C76" i="3"/>
  <c r="B76" i="3" s="1"/>
  <c r="H75" i="3"/>
  <c r="G75" i="3" s="1"/>
  <c r="C75" i="3"/>
  <c r="B75" i="3" s="1"/>
  <c r="C74" i="3"/>
  <c r="B74" i="3" s="1"/>
  <c r="H73" i="3"/>
  <c r="G73" i="3" s="1"/>
  <c r="H72" i="3"/>
  <c r="G72" i="3" s="1"/>
  <c r="C72" i="3"/>
  <c r="H71" i="3"/>
  <c r="G71" i="3" s="1"/>
  <c r="H70" i="3"/>
  <c r="G70" i="3" s="1"/>
  <c r="H69" i="3"/>
  <c r="G69" i="3" s="1"/>
  <c r="H68" i="3"/>
  <c r="G68" i="3" s="1"/>
  <c r="H67" i="3"/>
  <c r="G67" i="3" s="1"/>
  <c r="H66" i="3"/>
  <c r="G66" i="3" s="1"/>
  <c r="H65" i="3"/>
  <c r="G65" i="3" s="1"/>
  <c r="C65" i="3"/>
  <c r="B65" i="3" s="1"/>
  <c r="C64" i="3"/>
  <c r="B64" i="3" s="1"/>
  <c r="H63" i="3"/>
  <c r="G63" i="3" s="1"/>
  <c r="C63" i="3"/>
  <c r="B63" i="3" s="1"/>
  <c r="H62" i="3"/>
  <c r="G62" i="3" s="1"/>
  <c r="C62" i="3"/>
  <c r="B62" i="3" s="1"/>
  <c r="H61" i="3"/>
  <c r="G61" i="3" s="1"/>
  <c r="C61" i="3"/>
  <c r="B61" i="3" s="1"/>
  <c r="H60" i="3"/>
  <c r="G60" i="3" s="1"/>
  <c r="C60" i="3"/>
  <c r="B60" i="3" s="1"/>
  <c r="H59" i="3"/>
  <c r="G59" i="3" s="1"/>
  <c r="C59" i="3"/>
  <c r="B59" i="3" s="1"/>
  <c r="H58" i="3"/>
  <c r="G58" i="3" s="1"/>
  <c r="C58" i="3"/>
  <c r="B58" i="3" s="1"/>
  <c r="H57" i="3"/>
  <c r="G57" i="3" s="1"/>
  <c r="C57" i="3"/>
  <c r="B57" i="3" s="1"/>
  <c r="H56" i="3"/>
  <c r="G56" i="3" s="1"/>
  <c r="C56" i="3"/>
  <c r="B56" i="3" s="1"/>
  <c r="H55" i="3"/>
  <c r="G55" i="3" s="1"/>
  <c r="C55" i="3"/>
  <c r="B55" i="3" s="1"/>
  <c r="H54" i="3"/>
  <c r="G54" i="3" s="1"/>
  <c r="C54" i="3"/>
  <c r="B54" i="3" s="1"/>
  <c r="H53" i="3"/>
  <c r="G53" i="3" s="1"/>
  <c r="C53" i="3"/>
  <c r="B53" i="3" s="1"/>
  <c r="H52" i="3"/>
  <c r="G52" i="3" s="1"/>
  <c r="C52" i="3"/>
  <c r="B52" i="3" s="1"/>
  <c r="H51" i="3"/>
  <c r="G51" i="3" s="1"/>
  <c r="C51" i="3"/>
  <c r="B51" i="3" s="1"/>
  <c r="H50" i="3"/>
  <c r="G50" i="3" s="1"/>
  <c r="C50" i="3"/>
  <c r="B50" i="3" s="1"/>
  <c r="H49" i="3"/>
  <c r="G49" i="3" s="1"/>
  <c r="H48" i="3"/>
  <c r="G48" i="3" s="1"/>
  <c r="C48" i="3"/>
  <c r="B48" i="3" s="1"/>
  <c r="H47" i="3"/>
  <c r="G47" i="3" s="1"/>
  <c r="C47" i="3"/>
  <c r="B47" i="3" s="1"/>
  <c r="H46" i="3"/>
  <c r="G46" i="3" s="1"/>
  <c r="C46" i="3"/>
  <c r="B46" i="3" s="1"/>
  <c r="H45" i="3"/>
  <c r="G45" i="3" s="1"/>
  <c r="C45" i="3"/>
  <c r="B45" i="3" s="1"/>
  <c r="H44" i="3"/>
  <c r="G44" i="3" s="1"/>
  <c r="C44" i="3"/>
  <c r="B44" i="3" s="1"/>
  <c r="H43" i="3"/>
  <c r="G43" i="3" s="1"/>
  <c r="C43" i="3"/>
  <c r="B43" i="3" s="1"/>
  <c r="H42" i="3"/>
  <c r="G42" i="3" s="1"/>
  <c r="C42" i="3"/>
  <c r="B42" i="3" s="1"/>
  <c r="H41" i="3"/>
  <c r="G41" i="3" s="1"/>
  <c r="C41" i="3"/>
  <c r="B41" i="3" s="1"/>
  <c r="H40" i="3"/>
  <c r="G40" i="3" s="1"/>
  <c r="C40" i="3"/>
  <c r="B40" i="3" s="1"/>
  <c r="H39" i="3"/>
  <c r="G39" i="3" s="1"/>
  <c r="C39" i="3"/>
  <c r="B39" i="3" s="1"/>
  <c r="H38" i="3"/>
  <c r="G38" i="3" s="1"/>
  <c r="C38" i="3"/>
  <c r="B38" i="3" s="1"/>
  <c r="H37" i="3"/>
  <c r="G37" i="3" s="1"/>
  <c r="C37" i="3"/>
  <c r="B37" i="3" s="1"/>
  <c r="H36" i="3"/>
  <c r="G36" i="3" s="1"/>
  <c r="C36" i="3"/>
  <c r="B36" i="3" s="1"/>
  <c r="H35" i="3"/>
  <c r="G35" i="3" s="1"/>
  <c r="H34" i="3"/>
  <c r="G34" i="3" s="1"/>
  <c r="C34" i="3"/>
  <c r="B34" i="3" s="1"/>
  <c r="H33" i="3"/>
  <c r="G33" i="3" s="1"/>
  <c r="C33" i="3"/>
  <c r="B33" i="3" s="1"/>
  <c r="H32" i="3"/>
  <c r="G32" i="3" s="1"/>
  <c r="C32" i="3"/>
  <c r="B32" i="3" s="1"/>
  <c r="H31" i="3"/>
  <c r="G31" i="3" s="1"/>
  <c r="C31" i="3"/>
  <c r="B31" i="3" s="1"/>
  <c r="H30" i="3"/>
  <c r="G30" i="3" s="1"/>
  <c r="C30" i="3"/>
  <c r="B30" i="3" s="1"/>
  <c r="H29" i="3"/>
  <c r="G29" i="3" s="1"/>
  <c r="C29" i="3"/>
  <c r="B29" i="3" s="1"/>
  <c r="H28" i="3"/>
  <c r="G28" i="3" s="1"/>
  <c r="H27" i="3"/>
  <c r="G27" i="3" s="1"/>
  <c r="C27" i="3"/>
  <c r="B27" i="3" s="1"/>
  <c r="H26" i="3"/>
  <c r="G26" i="3" s="1"/>
  <c r="C26" i="3"/>
  <c r="B26" i="3" s="1"/>
  <c r="H25" i="3"/>
  <c r="G25" i="3" s="1"/>
  <c r="C25" i="3"/>
  <c r="B25" i="3" s="1"/>
  <c r="C24" i="3"/>
  <c r="B24" i="3" s="1"/>
  <c r="H23" i="3"/>
  <c r="G23" i="3" s="1"/>
  <c r="C23" i="3"/>
  <c r="B23" i="3" s="1"/>
  <c r="H22" i="3"/>
  <c r="G22" i="3" s="1"/>
  <c r="C22" i="3"/>
  <c r="B22" i="3" s="1"/>
  <c r="H21" i="3"/>
  <c r="G21" i="3" s="1"/>
  <c r="C21" i="3"/>
  <c r="B21" i="3" s="1"/>
  <c r="H20" i="3"/>
  <c r="G20" i="3" s="1"/>
  <c r="H19" i="3"/>
  <c r="G19" i="3" s="1"/>
  <c r="C19" i="3"/>
  <c r="B19" i="3" s="1"/>
  <c r="H18" i="3"/>
  <c r="G18" i="3" s="1"/>
  <c r="C18" i="3"/>
  <c r="B18" i="3" s="1"/>
  <c r="H17" i="3"/>
  <c r="G17" i="3" s="1"/>
  <c r="C17" i="3"/>
  <c r="B17" i="3" s="1"/>
  <c r="C16" i="3"/>
  <c r="B16" i="3" s="1"/>
  <c r="H15" i="3"/>
  <c r="G15" i="3" s="1"/>
  <c r="C15" i="3"/>
  <c r="B15" i="3" s="1"/>
  <c r="H14" i="3"/>
  <c r="G14" i="3" s="1"/>
  <c r="C14" i="3"/>
  <c r="B14" i="3" s="1"/>
  <c r="H13" i="3"/>
  <c r="G13" i="3" s="1"/>
  <c r="C13" i="3"/>
  <c r="B13" i="3" s="1"/>
  <c r="C12" i="3"/>
  <c r="B12" i="3" s="1"/>
  <c r="H11" i="3"/>
  <c r="G11" i="3" s="1"/>
  <c r="C11" i="3"/>
  <c r="B11" i="3" s="1"/>
  <c r="H10" i="3"/>
  <c r="G10" i="3" s="1"/>
  <c r="C10" i="3"/>
  <c r="B10" i="3" s="1"/>
  <c r="H9" i="3"/>
  <c r="G9" i="3" s="1"/>
  <c r="C9" i="3"/>
  <c r="B9" i="3" s="1"/>
  <c r="H8" i="3"/>
  <c r="G8" i="3" s="1"/>
  <c r="C8" i="3"/>
  <c r="B8" i="3" s="1"/>
  <c r="B94" i="1"/>
  <c r="F92" i="1"/>
  <c r="B93" i="1"/>
  <c r="F91" i="1"/>
  <c r="F90" i="1"/>
  <c r="B91" i="1"/>
  <c r="F89" i="1"/>
  <c r="B90" i="1"/>
  <c r="F88" i="1"/>
  <c r="F87" i="1"/>
  <c r="B88" i="1"/>
  <c r="F86" i="1"/>
  <c r="B87" i="1"/>
  <c r="F85" i="1"/>
  <c r="B86" i="1"/>
  <c r="F84" i="1"/>
  <c r="B85" i="1"/>
  <c r="B84" i="1"/>
  <c r="F82" i="1"/>
  <c r="F81" i="1"/>
  <c r="B82" i="1"/>
  <c r="F80" i="1"/>
  <c r="F79" i="1"/>
  <c r="B80" i="1"/>
  <c r="F78" i="1"/>
  <c r="B79" i="1"/>
  <c r="F77" i="1"/>
  <c r="B78" i="1"/>
  <c r="F76" i="1"/>
  <c r="B77" i="1"/>
  <c r="F75" i="1"/>
  <c r="B76" i="1"/>
  <c r="F74" i="1"/>
  <c r="B75" i="1"/>
  <c r="B74" i="1"/>
  <c r="F72" i="1"/>
  <c r="F71" i="1"/>
  <c r="F70" i="1"/>
  <c r="F69" i="1"/>
  <c r="B70" i="1"/>
  <c r="F68" i="1"/>
  <c r="B69" i="1"/>
  <c r="F67" i="1"/>
  <c r="F66" i="1"/>
  <c r="F65" i="1"/>
  <c r="F64" i="1"/>
  <c r="B65" i="1"/>
  <c r="B64" i="1"/>
  <c r="F62" i="1"/>
  <c r="B63" i="1"/>
  <c r="F61" i="1"/>
  <c r="B62" i="1"/>
  <c r="F60" i="1"/>
  <c r="B61" i="1"/>
  <c r="B60" i="1"/>
  <c r="F58" i="1"/>
  <c r="B59" i="1"/>
  <c r="F57" i="1"/>
  <c r="B58" i="1"/>
  <c r="F56" i="1"/>
  <c r="B57" i="1"/>
  <c r="F55" i="1"/>
  <c r="B56" i="1"/>
  <c r="F54" i="1"/>
  <c r="B55" i="1"/>
  <c r="F53" i="1"/>
  <c r="B54" i="1"/>
  <c r="F52" i="1"/>
  <c r="B53" i="1"/>
  <c r="F51" i="1"/>
  <c r="B52" i="1"/>
  <c r="F50" i="1"/>
  <c r="B51" i="1"/>
  <c r="F49" i="1"/>
  <c r="B50" i="1"/>
  <c r="F48" i="1"/>
  <c r="F47" i="1"/>
  <c r="B48" i="1"/>
  <c r="F46" i="1"/>
  <c r="B47" i="1"/>
  <c r="F45" i="1"/>
  <c r="B46" i="1"/>
  <c r="F44" i="1"/>
  <c r="B45" i="1"/>
  <c r="F43" i="1"/>
  <c r="B44" i="1"/>
  <c r="F42" i="1"/>
  <c r="B43" i="1"/>
  <c r="F41" i="1"/>
  <c r="F40" i="1"/>
  <c r="B40" i="1"/>
  <c r="F39" i="1"/>
  <c r="B39" i="1"/>
  <c r="F38" i="1"/>
  <c r="B38" i="1"/>
  <c r="B37" i="1"/>
  <c r="F36" i="1"/>
  <c r="B36" i="1"/>
  <c r="F35" i="1"/>
  <c r="B35" i="1"/>
  <c r="F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F26" i="1"/>
  <c r="F25" i="1"/>
  <c r="F24" i="1"/>
  <c r="F22" i="1"/>
  <c r="B22" i="1"/>
  <c r="F21" i="1"/>
  <c r="F20" i="1"/>
  <c r="F19" i="1"/>
  <c r="F18" i="1"/>
  <c r="B18" i="1"/>
  <c r="F17" i="1"/>
  <c r="F16" i="1"/>
  <c r="B16" i="1"/>
  <c r="B15" i="1"/>
  <c r="F14" i="1"/>
  <c r="B14" i="1"/>
  <c r="F13" i="1"/>
  <c r="B13" i="1"/>
  <c r="F12" i="1"/>
  <c r="B12" i="1"/>
  <c r="F10" i="1"/>
  <c r="B10" i="1"/>
  <c r="F9" i="1"/>
  <c r="F8" i="1"/>
  <c r="F7" i="1"/>
  <c r="T3" i="1"/>
  <c r="E47" i="3" l="1"/>
  <c r="E27" i="3"/>
  <c r="E62" i="3"/>
  <c r="K27" i="3"/>
  <c r="E64" i="3"/>
  <c r="E29" i="3"/>
  <c r="E56" i="3"/>
  <c r="E65" i="3"/>
  <c r="E53" i="3"/>
  <c r="E63" i="3"/>
  <c r="K45" i="3"/>
  <c r="E22" i="3"/>
  <c r="E21" i="3"/>
  <c r="E88" i="3"/>
  <c r="E46" i="3"/>
  <c r="E45" i="3"/>
  <c r="E40" i="3"/>
  <c r="K85" i="3"/>
  <c r="K62" i="3"/>
  <c r="K58" i="3"/>
  <c r="K44" i="3"/>
  <c r="K42" i="3"/>
  <c r="K41" i="3"/>
  <c r="K31" i="3"/>
  <c r="K30" i="3"/>
  <c r="K29" i="3"/>
  <c r="K28" i="3"/>
  <c r="K26" i="3"/>
  <c r="K13" i="3"/>
  <c r="E87" i="3"/>
  <c r="E48" i="3"/>
  <c r="E39" i="3"/>
  <c r="E38" i="3"/>
  <c r="E75" i="3"/>
  <c r="E74" i="3"/>
  <c r="K75" i="3"/>
  <c r="E31" i="3"/>
  <c r="K88" i="3"/>
  <c r="K87" i="3"/>
  <c r="K86" i="3"/>
  <c r="K76" i="3"/>
  <c r="K63" i="3"/>
  <c r="K61" i="3"/>
  <c r="K60" i="3"/>
  <c r="K59" i="3"/>
  <c r="K57" i="3"/>
  <c r="K47" i="3"/>
  <c r="K46" i="3"/>
  <c r="K43" i="3"/>
  <c r="K25" i="3"/>
  <c r="K11" i="3"/>
  <c r="K10" i="3"/>
  <c r="K9" i="3"/>
  <c r="K8" i="3"/>
  <c r="E94" i="3"/>
  <c r="E93" i="3"/>
  <c r="E77" i="3"/>
  <c r="E76" i="3"/>
  <c r="E13" i="3"/>
  <c r="E12" i="3"/>
  <c r="E11" i="3"/>
  <c r="E10" i="3"/>
  <c r="E30" i="3"/>
  <c r="K34" i="3"/>
  <c r="K18" i="3"/>
  <c r="K68" i="3"/>
  <c r="K52" i="3"/>
  <c r="E24" i="3"/>
  <c r="E42" i="3"/>
  <c r="E59" i="3"/>
  <c r="E84" i="3"/>
  <c r="K21" i="3"/>
  <c r="K38" i="3"/>
  <c r="K54" i="3"/>
  <c r="K71" i="3"/>
  <c r="E14" i="3"/>
  <c r="E50" i="3"/>
  <c r="E34" i="3"/>
  <c r="K67" i="3"/>
  <c r="K91" i="3"/>
  <c r="K19" i="3"/>
  <c r="K36" i="3"/>
  <c r="E8" i="3"/>
  <c r="E25" i="3"/>
  <c r="E43" i="3"/>
  <c r="E60" i="3"/>
  <c r="E85" i="3"/>
  <c r="K22" i="3"/>
  <c r="K39" i="3"/>
  <c r="K55" i="3"/>
  <c r="K72" i="3"/>
  <c r="K77" i="3"/>
  <c r="K17" i="3"/>
  <c r="K50" i="3"/>
  <c r="K35" i="3"/>
  <c r="E81" i="3"/>
  <c r="K69" i="3"/>
  <c r="E9" i="3"/>
  <c r="E26" i="3"/>
  <c r="E44" i="3"/>
  <c r="E61" i="3"/>
  <c r="E86" i="3"/>
  <c r="K23" i="3"/>
  <c r="K40" i="3"/>
  <c r="K56" i="3"/>
  <c r="K73" i="3"/>
  <c r="K78" i="3"/>
  <c r="E32" i="3"/>
  <c r="E33" i="3"/>
  <c r="E17" i="3"/>
  <c r="E36" i="3"/>
  <c r="K14" i="3"/>
  <c r="K32" i="3"/>
  <c r="K48" i="3"/>
  <c r="K65" i="3"/>
  <c r="E52" i="3"/>
  <c r="E18" i="3"/>
  <c r="E37" i="3"/>
  <c r="E54" i="3"/>
  <c r="E78" i="3"/>
  <c r="K15" i="3"/>
  <c r="K33" i="3"/>
  <c r="K49" i="3"/>
  <c r="K66" i="3"/>
  <c r="K89" i="3"/>
  <c r="E15" i="3"/>
  <c r="E51" i="3"/>
  <c r="E16" i="3"/>
  <c r="E19" i="3"/>
  <c r="E79" i="3"/>
  <c r="K90" i="3"/>
  <c r="E80" i="3"/>
  <c r="K51" i="3"/>
  <c r="E57" i="3"/>
  <c r="K92" i="3"/>
  <c r="E23" i="3"/>
  <c r="E41" i="3"/>
  <c r="E58" i="3"/>
  <c r="E82" i="3"/>
  <c r="K20" i="3"/>
  <c r="K37" i="3"/>
  <c r="K53" i="3"/>
  <c r="K70" i="3"/>
  <c r="K93" i="3"/>
</calcChain>
</file>

<file path=xl/sharedStrings.xml><?xml version="1.0" encoding="utf-8"?>
<sst xmlns="http://schemas.openxmlformats.org/spreadsheetml/2006/main" count="437" uniqueCount="282">
  <si>
    <t>договорная</t>
  </si>
  <si>
    <t>3,0х1,25*2,5 м</t>
  </si>
  <si>
    <t>4,0х1,5х6 м</t>
  </si>
  <si>
    <t>5,0х1,5х6 м</t>
  </si>
  <si>
    <t>6,0х1,5х6 м</t>
  </si>
  <si>
    <t>8,0х1,5х6 м</t>
  </si>
  <si>
    <t>10, 12 (1,5х6 м)</t>
  </si>
  <si>
    <t>20, 25, 30 (1,5*6м)</t>
  </si>
  <si>
    <t>Лист стальной г/к</t>
  </si>
  <si>
    <t xml:space="preserve">Лист  оцинкованный </t>
  </si>
  <si>
    <t>0,55х1,25*2,5м</t>
  </si>
  <si>
    <t>0,5х1,25х2,5</t>
  </si>
  <si>
    <t>0,7х1,25х2,5</t>
  </si>
  <si>
    <t>0,8х1,25х2,5</t>
  </si>
  <si>
    <t>1х1,25х2,5</t>
  </si>
  <si>
    <t>1,2х1,25х2,5</t>
  </si>
  <si>
    <t>2х1,25х2,5</t>
  </si>
  <si>
    <t xml:space="preserve"> Труба профильная</t>
  </si>
  <si>
    <t xml:space="preserve"> Арматура рифленая класса А500S</t>
  </si>
  <si>
    <t>Уголок стальной</t>
  </si>
  <si>
    <t xml:space="preserve"> 3*100*100 карта 1*2  2*3</t>
  </si>
  <si>
    <t>3*150*150  карта 1*2  2*3</t>
  </si>
  <si>
    <t xml:space="preserve"> 3*200*200  карта 1*2 2*3</t>
  </si>
  <si>
    <t xml:space="preserve"> 4*50*50 карта 0,38*2 1*2 2*3</t>
  </si>
  <si>
    <t xml:space="preserve"> 4*100*100 карта 1*2 2*3</t>
  </si>
  <si>
    <t xml:space="preserve"> 4*150*150 карта 1*2 2*3</t>
  </si>
  <si>
    <t xml:space="preserve"> 4*200*200 карта 1*2 2*3</t>
  </si>
  <si>
    <t xml:space="preserve"> 5*50*50 карта 1*2</t>
  </si>
  <si>
    <t xml:space="preserve"> 5*100*100 карта 1*2 2*3</t>
  </si>
  <si>
    <t xml:space="preserve"> 5*150*150 карта 1*2 2*3</t>
  </si>
  <si>
    <t xml:space="preserve"> 5*200*200 карта 1*2 2*3</t>
  </si>
  <si>
    <t xml:space="preserve"> 6*150*150 карта 2*3</t>
  </si>
  <si>
    <t>6*100*100 карта 2*3</t>
  </si>
  <si>
    <t xml:space="preserve"> 6*200*200 карта 2*3</t>
  </si>
  <si>
    <t xml:space="preserve"> ф 8-10  карта 2*3 2*6</t>
  </si>
  <si>
    <t>наименование</t>
  </si>
  <si>
    <t>Сетка базальтовая 25х25 (1*50)</t>
  </si>
  <si>
    <t xml:space="preserve"> 3*50*50  карта 0,38*2*0,5*2 1*2</t>
  </si>
  <si>
    <t>2,0х1,250*2,5</t>
  </si>
  <si>
    <t>Полоса стальная г/к</t>
  </si>
  <si>
    <t xml:space="preserve">    Работаем для вас!</t>
  </si>
  <si>
    <t>mirstali.by</t>
  </si>
  <si>
    <t>Наименование</t>
  </si>
  <si>
    <t>масса/кг</t>
  </si>
  <si>
    <t>вес 1 м/п</t>
  </si>
  <si>
    <t>цена 1 м.п.</t>
  </si>
  <si>
    <t xml:space="preserve"> Арматура гладкая  класса А240</t>
  </si>
  <si>
    <t>цена 1 м2</t>
  </si>
  <si>
    <t>цена 1 листа</t>
  </si>
  <si>
    <t>лист/кг</t>
  </si>
  <si>
    <t>10(1,5х6 м)</t>
  </si>
  <si>
    <t>12 (1,5*6м)</t>
  </si>
  <si>
    <t>20 (1,5*6м)</t>
  </si>
  <si>
    <t>Лист г/к</t>
  </si>
  <si>
    <t>Сетка сварная кладочная</t>
  </si>
  <si>
    <t>Гладкая сталь прутковая</t>
  </si>
  <si>
    <t>Арматура рифленая  А3-S500</t>
  </si>
  <si>
    <t>шт/кг</t>
  </si>
  <si>
    <t>Лист х/к  1250*2500</t>
  </si>
  <si>
    <t>Лист г/к рифлёный</t>
  </si>
  <si>
    <t>Лист оцинкованный</t>
  </si>
  <si>
    <t>0,55х1,25*2,5</t>
  </si>
  <si>
    <t>Труба профильная</t>
  </si>
  <si>
    <t>цена 1 метра</t>
  </si>
  <si>
    <t>вес 1м/п</t>
  </si>
  <si>
    <t>Труба вгп (круглая ) ДУ</t>
  </si>
  <si>
    <t>сертификат</t>
  </si>
  <si>
    <t>запрос</t>
  </si>
  <si>
    <t>Полоса стальная</t>
  </si>
  <si>
    <t>цена 1 м</t>
  </si>
  <si>
    <t>вес  м/кг</t>
  </si>
  <si>
    <t xml:space="preserve">                                                                                                Оплата наличными и по терминалу!  Резка *доставка*акции*скидки*</t>
  </si>
  <si>
    <t>Швеллер стальной г/к</t>
  </si>
  <si>
    <t xml:space="preserve"> 3*50*50 карта 0,35*1,5</t>
  </si>
  <si>
    <t xml:space="preserve">Сетка базальтовая </t>
  </si>
  <si>
    <t xml:space="preserve">   Труба Электросварная (круглая )</t>
  </si>
  <si>
    <t>Проволока вязальная</t>
  </si>
  <si>
    <t>оцинкованная ф-1,2-4,0</t>
  </si>
  <si>
    <t>черная т/о ф-1,2-4,0</t>
  </si>
  <si>
    <t>Проволока вязальная  стоимость 1кг</t>
  </si>
  <si>
    <t>Квадрат</t>
  </si>
  <si>
    <t>от 25.2.19</t>
  </si>
  <si>
    <t>оцинк. 0,45 RAL 6002 (зеленый) раскрой 1150*2000</t>
  </si>
  <si>
    <t>стоимость 1 листа с ндс</t>
  </si>
  <si>
    <t xml:space="preserve">                         Профнастил </t>
  </si>
  <si>
    <t>оцинк. 0,40 RAL8017 (коричневый) раскрой 1150*2000</t>
  </si>
  <si>
    <t>3,0х1,25*2,5 м  (1,5х6)</t>
  </si>
  <si>
    <r>
      <t>многоканальные линии:</t>
    </r>
    <r>
      <rPr>
        <b/>
        <sz val="18"/>
        <color rgb="FF000000"/>
        <rFont val="Calibri"/>
        <family val="2"/>
        <charset val="204"/>
        <scheme val="minor"/>
      </rPr>
      <t xml:space="preserve"> 017-388-22-07  +37529 344-1000</t>
    </r>
    <r>
      <rPr>
        <b/>
        <sz val="12"/>
        <color rgb="FF000000"/>
        <rFont val="Calibri"/>
        <family val="2"/>
        <charset val="204"/>
        <scheme val="minor"/>
      </rPr>
      <t xml:space="preserve">     </t>
    </r>
    <r>
      <rPr>
        <b/>
        <sz val="20"/>
        <color rgb="FF0033CC"/>
        <rFont val="Calibri"/>
        <family val="2"/>
        <charset val="204"/>
        <scheme val="minor"/>
      </rPr>
      <t xml:space="preserve">  </t>
    </r>
    <r>
      <rPr>
        <b/>
        <u/>
        <sz val="20"/>
        <color rgb="FF0033CC"/>
        <rFont val="Calibri"/>
        <family val="2"/>
        <charset val="204"/>
        <scheme val="minor"/>
      </rPr>
      <t>www.mirstali.by</t>
    </r>
  </si>
  <si>
    <t xml:space="preserve">       </t>
  </si>
  <si>
    <r>
      <t xml:space="preserve">Ø 8         </t>
    </r>
    <r>
      <rPr>
        <sz val="14"/>
        <color rgb="FF000000"/>
        <rFont val="Book Antiqua"/>
        <family val="1"/>
        <charset val="204"/>
      </rPr>
      <t xml:space="preserve">  </t>
    </r>
    <r>
      <rPr>
        <i/>
        <sz val="14"/>
        <color rgb="FF000000"/>
        <rFont val="Book Antiqua"/>
        <family val="1"/>
        <charset val="204"/>
      </rPr>
      <t>L=6м/11,7м</t>
    </r>
  </si>
  <si>
    <r>
      <t xml:space="preserve">Ø 16        </t>
    </r>
    <r>
      <rPr>
        <i/>
        <sz val="14"/>
        <color rgb="FF000000"/>
        <rFont val="Book Antiqua"/>
        <family val="1"/>
        <charset val="204"/>
      </rPr>
      <t>L=5,85м/11,7м</t>
    </r>
  </si>
  <si>
    <r>
      <t xml:space="preserve">Ø 18      </t>
    </r>
    <r>
      <rPr>
        <sz val="14"/>
        <color rgb="FF000000"/>
        <rFont val="Book Antiqua"/>
        <family val="1"/>
        <charset val="204"/>
      </rPr>
      <t xml:space="preserve"> </t>
    </r>
    <r>
      <rPr>
        <i/>
        <sz val="14"/>
        <color rgb="FF000000"/>
        <rFont val="Book Antiqua"/>
        <family val="1"/>
        <charset val="204"/>
      </rPr>
      <t xml:space="preserve"> L=5,85м/11,7м</t>
    </r>
  </si>
  <si>
    <r>
      <t xml:space="preserve">Ø 20        </t>
    </r>
    <r>
      <rPr>
        <i/>
        <sz val="14"/>
        <color rgb="FF000000"/>
        <rFont val="Book Antiqua"/>
        <family val="1"/>
        <charset val="204"/>
      </rPr>
      <t>L=5,85м/11,7м</t>
    </r>
  </si>
  <si>
    <r>
      <t xml:space="preserve">Ø 22       </t>
    </r>
    <r>
      <rPr>
        <sz val="14"/>
        <color rgb="FF000000"/>
        <rFont val="Book Antiqua"/>
        <family val="1"/>
        <charset val="204"/>
      </rPr>
      <t xml:space="preserve"> </t>
    </r>
    <r>
      <rPr>
        <i/>
        <sz val="14"/>
        <color rgb="FF000000"/>
        <rFont val="Book Antiqua"/>
        <family val="1"/>
        <charset val="204"/>
      </rPr>
      <t>L=5,85м/11,7м</t>
    </r>
  </si>
  <si>
    <r>
      <t xml:space="preserve">Ø 25        </t>
    </r>
    <r>
      <rPr>
        <i/>
        <sz val="14"/>
        <color rgb="FF000000"/>
        <rFont val="Book Antiqua"/>
        <family val="1"/>
        <charset val="204"/>
      </rPr>
      <t>L=5,85м/11,7м</t>
    </r>
  </si>
  <si>
    <r>
      <t xml:space="preserve">Ø 32      </t>
    </r>
    <r>
      <rPr>
        <i/>
        <sz val="16"/>
        <color rgb="FF000000"/>
        <rFont val="Book Antiqua"/>
        <family val="1"/>
        <charset val="204"/>
      </rPr>
      <t xml:space="preserve"> </t>
    </r>
    <r>
      <rPr>
        <i/>
        <sz val="14"/>
        <color rgb="FF000000"/>
        <rFont val="Book Antiqua"/>
        <family val="1"/>
        <charset val="204"/>
      </rPr>
      <t>L=5,85м/11,7м</t>
    </r>
  </si>
  <si>
    <r>
      <rPr>
        <sz val="16"/>
        <color rgb="FF000000"/>
        <rFont val="Book Antiqua"/>
        <family val="1"/>
        <charset val="204"/>
      </rPr>
      <t xml:space="preserve">Ø 8 </t>
    </r>
    <r>
      <rPr>
        <sz val="14"/>
        <color rgb="FF000000"/>
        <rFont val="Book Antiqua"/>
        <family val="1"/>
        <charset val="204"/>
      </rPr>
      <t xml:space="preserve">  </t>
    </r>
    <r>
      <rPr>
        <i/>
        <sz val="14"/>
        <color rgb="FF000000"/>
        <rFont val="Book Antiqua"/>
        <family val="1"/>
        <charset val="204"/>
      </rPr>
      <t xml:space="preserve">             L=6м</t>
    </r>
  </si>
  <si>
    <r>
      <t xml:space="preserve">Ø 6        </t>
    </r>
    <r>
      <rPr>
        <i/>
        <sz val="14"/>
        <color rgb="FF000000"/>
        <rFont val="Book Antiqua"/>
        <family val="1"/>
        <charset val="204"/>
      </rPr>
      <t xml:space="preserve">       L=6м</t>
    </r>
  </si>
  <si>
    <r>
      <t xml:space="preserve">Ø 10         </t>
    </r>
    <r>
      <rPr>
        <i/>
        <sz val="14"/>
        <color rgb="FF000000"/>
        <rFont val="Book Antiqua"/>
        <family val="1"/>
        <charset val="204"/>
      </rPr>
      <t xml:space="preserve">  L=6м</t>
    </r>
  </si>
  <si>
    <r>
      <t xml:space="preserve">Ø 12        </t>
    </r>
    <r>
      <rPr>
        <i/>
        <sz val="14"/>
        <color rgb="FF000000"/>
        <rFont val="Book Antiqua"/>
        <family val="1"/>
        <charset val="204"/>
      </rPr>
      <t>L=5,85м/11,7м</t>
    </r>
  </si>
  <si>
    <r>
      <t xml:space="preserve">Ø 10        </t>
    </r>
    <r>
      <rPr>
        <i/>
        <sz val="14"/>
        <color rgb="FF000000"/>
        <rFont val="Book Antiqua"/>
        <family val="1"/>
        <charset val="204"/>
      </rPr>
      <t>L=5,85м/11,7м</t>
    </r>
  </si>
  <si>
    <r>
      <t xml:space="preserve">Ø 14        </t>
    </r>
    <r>
      <rPr>
        <i/>
        <sz val="14"/>
        <color rgb="FF000000"/>
        <rFont val="Book Antiqua"/>
        <family val="1"/>
        <charset val="204"/>
      </rPr>
      <t>L=5,85м/11,7м</t>
    </r>
  </si>
  <si>
    <r>
      <t xml:space="preserve">Ø 28        </t>
    </r>
    <r>
      <rPr>
        <i/>
        <sz val="14"/>
        <color rgb="FF000000"/>
        <rFont val="Book Antiqua"/>
        <family val="1"/>
        <charset val="204"/>
      </rPr>
      <t>L=5,85м/11,7м</t>
    </r>
  </si>
  <si>
    <r>
      <t xml:space="preserve">Ø 12          </t>
    </r>
    <r>
      <rPr>
        <i/>
        <sz val="14"/>
        <color rgb="FF000000"/>
        <rFont val="Book Antiqua"/>
        <family val="1"/>
        <charset val="204"/>
      </rPr>
      <t xml:space="preserve"> L=6м/12м</t>
    </r>
  </si>
  <si>
    <r>
      <t xml:space="preserve">Ø 14          </t>
    </r>
    <r>
      <rPr>
        <i/>
        <sz val="14"/>
        <color rgb="FF000000"/>
        <rFont val="Book Antiqua"/>
        <family val="1"/>
        <charset val="204"/>
      </rPr>
      <t xml:space="preserve"> L=6м/12м</t>
    </r>
  </si>
  <si>
    <r>
      <t xml:space="preserve">Ø 20          </t>
    </r>
    <r>
      <rPr>
        <i/>
        <sz val="14"/>
        <color rgb="FF000000"/>
        <rFont val="Book Antiqua"/>
        <family val="1"/>
        <charset val="204"/>
      </rPr>
      <t xml:space="preserve"> L=6м/12м</t>
    </r>
  </si>
  <si>
    <r>
      <t xml:space="preserve">Ø 16          </t>
    </r>
    <r>
      <rPr>
        <i/>
        <sz val="14"/>
        <color rgb="FF000000"/>
        <rFont val="Book Antiqua"/>
        <family val="1"/>
        <charset val="204"/>
      </rPr>
      <t>L=6м/12м</t>
    </r>
  </si>
  <si>
    <r>
      <t xml:space="preserve">ВР-1 Ø 4                </t>
    </r>
    <r>
      <rPr>
        <i/>
        <sz val="14"/>
        <color rgb="FF000000"/>
        <rFont val="Book Antiqua"/>
        <family val="1"/>
        <charset val="204"/>
      </rPr>
      <t>L=2м/3м/6м</t>
    </r>
  </si>
  <si>
    <r>
      <t xml:space="preserve">ВР-1 Ø 5               </t>
    </r>
    <r>
      <rPr>
        <i/>
        <sz val="14"/>
        <color rgb="FF000000"/>
        <rFont val="Book Antiqua"/>
        <family val="1"/>
        <charset val="204"/>
      </rPr>
      <t>L=2м/3м/6м</t>
    </r>
  </si>
  <si>
    <r>
      <t xml:space="preserve">ВР-1 Ø 3                </t>
    </r>
    <r>
      <rPr>
        <i/>
        <sz val="14"/>
        <color rgb="FF000000"/>
        <rFont val="Book Antiqua"/>
        <family val="1"/>
        <charset val="204"/>
      </rPr>
      <t>L= 2м/3м</t>
    </r>
  </si>
  <si>
    <r>
      <t xml:space="preserve">В-1 Ø 3                </t>
    </r>
    <r>
      <rPr>
        <i/>
        <sz val="14"/>
        <color rgb="FF000000"/>
        <rFont val="Book Antiqua"/>
        <family val="1"/>
        <charset val="204"/>
      </rPr>
      <t xml:space="preserve"> L= 2м/3м</t>
    </r>
  </si>
  <si>
    <r>
      <t xml:space="preserve">В-1 Ø 4                </t>
    </r>
    <r>
      <rPr>
        <i/>
        <sz val="14"/>
        <color rgb="FF000000"/>
        <rFont val="Book Antiqua"/>
        <family val="1"/>
        <charset val="204"/>
      </rPr>
      <t>L= 2м/3м</t>
    </r>
  </si>
  <si>
    <r>
      <t xml:space="preserve">В-1 Ø 5               </t>
    </r>
    <r>
      <rPr>
        <i/>
        <sz val="14"/>
        <color rgb="FF000000"/>
        <rFont val="Book Antiqua"/>
        <family val="1"/>
        <charset val="204"/>
      </rPr>
      <t xml:space="preserve"> L=2м/3м/6м</t>
    </r>
  </si>
  <si>
    <r>
      <t xml:space="preserve">50х50х4       </t>
    </r>
    <r>
      <rPr>
        <i/>
        <sz val="14"/>
        <color rgb="FF000000"/>
        <rFont val="Book Antiqua"/>
        <family val="1"/>
        <charset val="204"/>
      </rPr>
      <t xml:space="preserve"> L=6м</t>
    </r>
  </si>
  <si>
    <r>
      <t xml:space="preserve">40х40х4        </t>
    </r>
    <r>
      <rPr>
        <i/>
        <sz val="14"/>
        <color rgb="FF000000"/>
        <rFont val="Book Antiqua"/>
        <family val="1"/>
        <charset val="204"/>
      </rPr>
      <t>L=6м</t>
    </r>
  </si>
  <si>
    <r>
      <t xml:space="preserve">35*35*4       </t>
    </r>
    <r>
      <rPr>
        <i/>
        <sz val="16"/>
        <color rgb="FF000000"/>
        <rFont val="Book Antiqua"/>
        <family val="1"/>
        <charset val="204"/>
      </rPr>
      <t xml:space="preserve"> </t>
    </r>
    <r>
      <rPr>
        <i/>
        <sz val="14"/>
        <color rgb="FF000000"/>
        <rFont val="Book Antiqua"/>
        <family val="1"/>
        <charset val="204"/>
      </rPr>
      <t>L=6м</t>
    </r>
  </si>
  <si>
    <r>
      <t xml:space="preserve">32х32х4      </t>
    </r>
    <r>
      <rPr>
        <i/>
        <sz val="14"/>
        <color rgb="FF000000"/>
        <rFont val="Book Antiqua"/>
        <family val="1"/>
        <charset val="204"/>
      </rPr>
      <t xml:space="preserve"> L=6м</t>
    </r>
  </si>
  <si>
    <r>
      <t xml:space="preserve">25х25х4       </t>
    </r>
    <r>
      <rPr>
        <i/>
        <sz val="14"/>
        <color rgb="FF000000"/>
        <rFont val="Book Antiqua"/>
        <family val="1"/>
        <charset val="204"/>
      </rPr>
      <t>L=6м</t>
    </r>
  </si>
  <si>
    <r>
      <t xml:space="preserve">25х25х3        </t>
    </r>
    <r>
      <rPr>
        <i/>
        <sz val="14"/>
        <color rgb="FF000000"/>
        <rFont val="Book Antiqua"/>
        <family val="1"/>
        <charset val="204"/>
      </rPr>
      <t>L=6м</t>
    </r>
  </si>
  <si>
    <r>
      <t xml:space="preserve">63х63х5        </t>
    </r>
    <r>
      <rPr>
        <i/>
        <sz val="14"/>
        <color rgb="FF000000"/>
        <rFont val="Book Antiqua"/>
        <family val="1"/>
        <charset val="204"/>
      </rPr>
      <t>L=6м/12м</t>
    </r>
  </si>
  <si>
    <r>
      <t xml:space="preserve">50х50х5        </t>
    </r>
    <r>
      <rPr>
        <i/>
        <sz val="14"/>
        <color rgb="FF000000"/>
        <rFont val="Book Antiqua"/>
        <family val="1"/>
        <charset val="204"/>
      </rPr>
      <t>L=6м/12м</t>
    </r>
  </si>
  <si>
    <r>
      <t xml:space="preserve">75х75х5        </t>
    </r>
    <r>
      <rPr>
        <i/>
        <sz val="14"/>
        <color rgb="FF000000"/>
        <rFont val="Book Antiqua"/>
        <family val="1"/>
        <charset val="204"/>
      </rPr>
      <t>L=6м/12м</t>
    </r>
  </si>
  <si>
    <r>
      <t xml:space="preserve">100х100х7    </t>
    </r>
    <r>
      <rPr>
        <i/>
        <sz val="14"/>
        <color rgb="FF000000"/>
        <rFont val="Book Antiqua"/>
        <family val="1"/>
        <charset val="204"/>
      </rPr>
      <t>L=6м/12м</t>
    </r>
  </si>
  <si>
    <t>15х15х1,5  (6м)</t>
  </si>
  <si>
    <t>20х20х1,5  (6м)</t>
  </si>
  <si>
    <t>20х20х2  (6м)</t>
  </si>
  <si>
    <t>25х25х1,5  (6м)</t>
  </si>
  <si>
    <t>25х25х2  (6м)</t>
  </si>
  <si>
    <t>30х30х1,5  (6м)</t>
  </si>
  <si>
    <t>30х30х2  (6м)</t>
  </si>
  <si>
    <t>40*20*1,5  (6м)</t>
  </si>
  <si>
    <t>40х20х2  (6м)</t>
  </si>
  <si>
    <t xml:space="preserve">40х20х1,2     (6м)     </t>
  </si>
  <si>
    <t xml:space="preserve">40х25х2         (6м)   </t>
  </si>
  <si>
    <t>40*40*1,5  (6м)</t>
  </si>
  <si>
    <t>40х40х2     (6м)</t>
  </si>
  <si>
    <t>40х40х3  (6м)</t>
  </si>
  <si>
    <t>50х25х2  (6м)</t>
  </si>
  <si>
    <t>50х50х2  (6м)</t>
  </si>
  <si>
    <t>50х50х3  (6м)</t>
  </si>
  <si>
    <t>60х30х2  (6м)</t>
  </si>
  <si>
    <t>60х40х1,5 (6м)</t>
  </si>
  <si>
    <t>60х40х2  (6м)</t>
  </si>
  <si>
    <t>60х40х3  (6м)</t>
  </si>
  <si>
    <t>60х40х4  (6м)</t>
  </si>
  <si>
    <t>60х60х2  (6м)</t>
  </si>
  <si>
    <t>60х60х3  (6м)</t>
  </si>
  <si>
    <t>80х40х2  (6м)</t>
  </si>
  <si>
    <t>80х40х3  (6м)</t>
  </si>
  <si>
    <t>80х80х2   (6м/12м)</t>
  </si>
  <si>
    <t>80х80х3   (6м/12м)</t>
  </si>
  <si>
    <t>80х80х4   (6м/12м)</t>
  </si>
  <si>
    <t>100х50х3  (6м/12м)</t>
  </si>
  <si>
    <t>100х100х4  (6м/12м)</t>
  </si>
  <si>
    <t>120х120х4 (12м)</t>
  </si>
  <si>
    <t>ду 15*2,8  ( 6м)</t>
  </si>
  <si>
    <t>ду 20*2,8  ( 6м)</t>
  </si>
  <si>
    <t>ду 25*2,8  ( 6м)</t>
  </si>
  <si>
    <t>ду 32*2,8   (10,5м)</t>
  </si>
  <si>
    <t>ду 32*3,2   ( 10,5м)</t>
  </si>
  <si>
    <t>ду 40*3,0    ( 10,5м)</t>
  </si>
  <si>
    <t>ду 40*3,5    ( 10,5м)</t>
  </si>
  <si>
    <t>ду 50*3,0     ( 10,5м)</t>
  </si>
  <si>
    <t>ду 50*3,5    ( 10,5м)</t>
  </si>
  <si>
    <t xml:space="preserve"> № 6,5      L=6м/12м</t>
  </si>
  <si>
    <t>№ 8 У        L=6м/12м</t>
  </si>
  <si>
    <t>№10 У,П    L=6м/12м</t>
  </si>
  <si>
    <t>№12 У,П     L=6м/12м</t>
  </si>
  <si>
    <t>№14 У,П      L=6м/12м</t>
  </si>
  <si>
    <t>№16 У,П      L=12м</t>
  </si>
  <si>
    <t>№18 У,П       L=12м</t>
  </si>
  <si>
    <t>№20 У,П       L=12м</t>
  </si>
  <si>
    <t xml:space="preserve"> ф-57*3,0       ( 10,5м)</t>
  </si>
  <si>
    <t>ф-57*3,5          ( 10,5м)</t>
  </si>
  <si>
    <t>ф-76*3,0        (10,5м)</t>
  </si>
  <si>
    <t>ф-76*3,5        (10,5м)</t>
  </si>
  <si>
    <t>ф-89*3,0-4,5  (10,5м)</t>
  </si>
  <si>
    <t>ф-108*3,0-5,0 (10,5м)</t>
  </si>
  <si>
    <t>ф-133*3,5-5,0  (12м)</t>
  </si>
  <si>
    <t>ф-159*3,5-6,0   (12м)</t>
  </si>
  <si>
    <t>20х4          6м</t>
  </si>
  <si>
    <t>25х4          6м</t>
  </si>
  <si>
    <t>30х4          6м</t>
  </si>
  <si>
    <t>40х4          6м</t>
  </si>
  <si>
    <t>50х5          6м</t>
  </si>
  <si>
    <t xml:space="preserve">  Квадрат 10х10   6м</t>
  </si>
  <si>
    <t xml:space="preserve">  Квадрат 12х12   6м </t>
  </si>
  <si>
    <t>100х100х5 (12м)</t>
  </si>
  <si>
    <t>120х120х3 (12м)</t>
  </si>
  <si>
    <t>120х80х4 (12м)</t>
  </si>
  <si>
    <t xml:space="preserve"> </t>
  </si>
  <si>
    <r>
      <t xml:space="preserve">75х75х6      </t>
    </r>
    <r>
      <rPr>
        <i/>
        <sz val="14"/>
        <color rgb="FF000000"/>
        <rFont val="Book Antiqua"/>
        <family val="1"/>
        <charset val="204"/>
      </rPr>
      <t>L=6м/12м</t>
    </r>
  </si>
  <si>
    <r>
      <rPr>
        <b/>
        <sz val="24"/>
        <color rgb="FFFF0000"/>
        <rFont val="Calibri"/>
        <family val="2"/>
        <charset val="204"/>
        <scheme val="minor"/>
      </rPr>
      <t xml:space="preserve">Офис:                      </t>
    </r>
    <r>
      <rPr>
        <b/>
        <sz val="16"/>
        <color rgb="FFFF0000"/>
        <rFont val="Calibri"/>
        <family val="2"/>
        <charset val="204"/>
        <scheme val="minor"/>
      </rPr>
      <t xml:space="preserve"> </t>
    </r>
    <r>
      <rPr>
        <i/>
        <sz val="16"/>
        <color rgb="FF000000"/>
        <rFont val="Calibri"/>
        <family val="2"/>
        <charset val="204"/>
        <scheme val="minor"/>
      </rPr>
      <t>Партизанский пр-т 178 офис 507 тел. +37529 344 1000</t>
    </r>
    <r>
      <rPr>
        <b/>
        <i/>
        <sz val="16"/>
        <color rgb="FFFF0000"/>
        <rFont val="Calibri"/>
        <family val="2"/>
        <charset val="204"/>
        <scheme val="minor"/>
      </rPr>
      <t xml:space="preserve">                  </t>
    </r>
    <r>
      <rPr>
        <b/>
        <i/>
        <sz val="22"/>
        <color rgb="FFFF0000"/>
        <rFont val="Calibri"/>
        <family val="2"/>
        <charset val="204"/>
        <scheme val="minor"/>
      </rPr>
      <t xml:space="preserve">              </t>
    </r>
    <r>
      <rPr>
        <b/>
        <i/>
        <u/>
        <sz val="22"/>
        <color rgb="FFFF0000"/>
        <rFont val="Calibri"/>
        <family val="2"/>
        <charset val="204"/>
        <scheme val="minor"/>
      </rPr>
      <t>Склад</t>
    </r>
    <r>
      <rPr>
        <b/>
        <i/>
        <sz val="22"/>
        <color rgb="FFFF0000"/>
        <rFont val="Calibri"/>
        <family val="2"/>
        <charset val="204"/>
        <scheme val="minor"/>
      </rPr>
      <t>:</t>
    </r>
    <r>
      <rPr>
        <i/>
        <sz val="22"/>
        <color rgb="FF000000"/>
        <rFont val="Calibri"/>
        <family val="2"/>
        <charset val="204"/>
        <scheme val="minor"/>
      </rPr>
      <t xml:space="preserve"> </t>
    </r>
    <r>
      <rPr>
        <i/>
        <sz val="16"/>
        <color rgb="FF000000"/>
        <rFont val="Calibri"/>
        <family val="2"/>
        <charset val="204"/>
        <scheme val="minor"/>
      </rPr>
      <t>Выписка документов и отгрузка  Селицкого 21М</t>
    </r>
    <r>
      <rPr>
        <i/>
        <sz val="22"/>
        <color rgb="FF000000"/>
        <rFont val="Calibri"/>
        <family val="2"/>
        <charset val="204"/>
        <scheme val="minor"/>
      </rPr>
      <t xml:space="preserve"> +375293401133     </t>
    </r>
    <r>
      <rPr>
        <b/>
        <i/>
        <sz val="22"/>
        <color rgb="FFFF0000"/>
        <rFont val="Calibri"/>
        <family val="2"/>
        <charset val="204"/>
        <scheme val="minor"/>
      </rPr>
      <t xml:space="preserve">                                   </t>
    </r>
  </si>
  <si>
    <r>
      <t xml:space="preserve">Проволока в прутах </t>
    </r>
    <r>
      <rPr>
        <b/>
        <i/>
        <sz val="18"/>
        <color rgb="FFFFFFFF"/>
        <rFont val="Calibri"/>
        <family val="2"/>
        <charset val="204"/>
        <scheme val="minor"/>
      </rPr>
      <t>(бунт -120р/т)</t>
    </r>
  </si>
  <si>
    <r>
      <rPr>
        <b/>
        <i/>
        <sz val="14"/>
        <color rgb="FFFF0000"/>
        <rFont val="Calibri"/>
        <family val="2"/>
        <charset val="204"/>
        <scheme val="minor"/>
      </rPr>
      <t xml:space="preserve">Данный прайс-лист создан для основных складский позиций. В наличии на складе ассортимент намного больше! Уточняйте позиции у менеджера либо через католог товаров на нашем сайте          </t>
    </r>
    <r>
      <rPr>
        <sz val="14"/>
        <color rgb="FFFF0000"/>
        <rFont val="Calibri"/>
        <family val="2"/>
        <charset val="204"/>
        <scheme val="minor"/>
      </rPr>
      <t xml:space="preserve">          www.mirstali.by</t>
    </r>
  </si>
  <si>
    <t>3*100  карта 2х3</t>
  </si>
  <si>
    <t xml:space="preserve"> 3*100*100 карта 1*2  </t>
  </si>
  <si>
    <r>
      <t xml:space="preserve">90х90х7      </t>
    </r>
    <r>
      <rPr>
        <i/>
        <sz val="14"/>
        <color rgb="FF000000"/>
        <rFont val="Book Antiqua"/>
        <family val="1"/>
        <charset val="204"/>
      </rPr>
      <t>L=6м/12м</t>
    </r>
  </si>
  <si>
    <t xml:space="preserve">100х100х3 </t>
  </si>
  <si>
    <t>60х60х4  (6м) РБ</t>
  </si>
  <si>
    <t>100х100х3 РБ</t>
  </si>
  <si>
    <r>
      <t xml:space="preserve">32х32х3      </t>
    </r>
    <r>
      <rPr>
        <i/>
        <sz val="14"/>
        <color rgb="FF000000"/>
        <rFont val="Book Antiqua"/>
        <family val="1"/>
        <charset val="204"/>
      </rPr>
      <t xml:space="preserve"> L=6м</t>
    </r>
  </si>
  <si>
    <t xml:space="preserve">№24 </t>
  </si>
  <si>
    <r>
      <t xml:space="preserve">цена оптовая  от 3тн !!!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с НДС </t>
    </r>
  </si>
  <si>
    <r>
      <t xml:space="preserve">цена оптовая  от3  тн !!!       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>с НДС</t>
    </r>
  </si>
  <si>
    <t>№24       L=11,7м</t>
  </si>
  <si>
    <t xml:space="preserve">Проволока в прутах/бунтах </t>
  </si>
  <si>
    <t xml:space="preserve">Швеллер г/к </t>
  </si>
  <si>
    <t>Труба эл/cв круглая ДУ</t>
  </si>
  <si>
    <t>цена оптовая без НДС</t>
  </si>
  <si>
    <t xml:space="preserve">60х60х4  (6м) </t>
  </si>
  <si>
    <t xml:space="preserve">Акция </t>
  </si>
  <si>
    <t>60х30х3  (6м)</t>
  </si>
  <si>
    <r>
      <t xml:space="preserve">Ø 6     Вр-1      </t>
    </r>
    <r>
      <rPr>
        <b/>
        <i/>
        <sz val="14"/>
        <color rgb="FFFF0000"/>
        <rFont val="Book Antiqua"/>
        <family val="1"/>
        <charset val="204"/>
      </rPr>
      <t xml:space="preserve"> L=6м</t>
    </r>
  </si>
  <si>
    <t xml:space="preserve"> 16, 18 (1,5*6м)</t>
  </si>
  <si>
    <t xml:space="preserve">5,0х1,5х6 м чеч </t>
  </si>
  <si>
    <t xml:space="preserve">Договорная </t>
  </si>
  <si>
    <t xml:space="preserve">Розничные цены рассчитываются исходя из объема! </t>
  </si>
  <si>
    <t xml:space="preserve">new </t>
  </si>
  <si>
    <t>Лист стальной г/к 4мм-16мм ст3 расрой 1500-2500</t>
  </si>
  <si>
    <t>Лист стальной г/к 4мм-16мм 09г2с  расрой 1500-2500</t>
  </si>
  <si>
    <t>Лист стальной г/к 4мм-16мм 09г2с  расрой 1500-3000</t>
  </si>
  <si>
    <t xml:space="preserve">цена  за тн акция </t>
  </si>
  <si>
    <t>Внимание!!!!  Лист стальной г/к раскрой 1500*2000*2500*3000</t>
  </si>
  <si>
    <t>Лист стальной г/к раскрой 1500*2000*2500*3000</t>
  </si>
  <si>
    <t xml:space="preserve">розничная цена </t>
  </si>
  <si>
    <t>Лист х/к  сп/пс 5  ( резка листов считеатся отдельно )</t>
  </si>
  <si>
    <t>Лист г/к рифленый ст3 сп/пс 5 ( резка листов считеатся отдельно )</t>
  </si>
  <si>
    <r>
      <t xml:space="preserve">Ø 6  S500         </t>
    </r>
    <r>
      <rPr>
        <i/>
        <sz val="22"/>
        <color rgb="FF000000"/>
        <rFont val="Calibri Light"/>
        <family val="2"/>
        <charset val="204"/>
        <scheme val="major"/>
      </rPr>
      <t xml:space="preserve"> L=6м</t>
    </r>
  </si>
  <si>
    <r>
      <t xml:space="preserve">Ø 8           </t>
    </r>
    <r>
      <rPr>
        <i/>
        <sz val="22"/>
        <color rgb="FF000000"/>
        <rFont val="Calibri Light"/>
        <family val="2"/>
        <charset val="204"/>
        <scheme val="major"/>
      </rPr>
      <t>L=6м/11,7м</t>
    </r>
  </si>
  <si>
    <r>
      <t xml:space="preserve">Ø 10         </t>
    </r>
    <r>
      <rPr>
        <i/>
        <sz val="22"/>
        <color rgb="FF000000"/>
        <rFont val="Calibri Light"/>
        <family val="2"/>
        <charset val="204"/>
        <scheme val="major"/>
      </rPr>
      <t>L=5,85м/11,7м</t>
    </r>
  </si>
  <si>
    <r>
      <t xml:space="preserve">Ø 12         </t>
    </r>
    <r>
      <rPr>
        <i/>
        <sz val="22"/>
        <color rgb="FF000000"/>
        <rFont val="Calibri Light"/>
        <family val="2"/>
        <charset val="204"/>
        <scheme val="major"/>
      </rPr>
      <t>L=5,85м/11,7м</t>
    </r>
  </si>
  <si>
    <r>
      <t xml:space="preserve">Ø 14        </t>
    </r>
    <r>
      <rPr>
        <i/>
        <sz val="22"/>
        <color rgb="FF000000"/>
        <rFont val="Calibri Light"/>
        <family val="2"/>
        <charset val="204"/>
        <scheme val="major"/>
      </rPr>
      <t xml:space="preserve"> L=5,85м/11,7м</t>
    </r>
  </si>
  <si>
    <r>
      <t xml:space="preserve">Ø 16        </t>
    </r>
    <r>
      <rPr>
        <i/>
        <sz val="22"/>
        <color rgb="FF000000"/>
        <rFont val="Calibri Light"/>
        <family val="2"/>
        <charset val="204"/>
        <scheme val="major"/>
      </rPr>
      <t>L=5,85м/11,7м</t>
    </r>
  </si>
  <si>
    <r>
      <t xml:space="preserve">Ø 18       </t>
    </r>
    <r>
      <rPr>
        <i/>
        <sz val="22"/>
        <color rgb="FF000000"/>
        <rFont val="Calibri Light"/>
        <family val="2"/>
        <charset val="204"/>
        <scheme val="major"/>
      </rPr>
      <t xml:space="preserve"> L=5,85м/11,7м</t>
    </r>
  </si>
  <si>
    <r>
      <t xml:space="preserve">Ø 20        </t>
    </r>
    <r>
      <rPr>
        <i/>
        <sz val="22"/>
        <color rgb="FF000000"/>
        <rFont val="Calibri Light"/>
        <family val="2"/>
        <charset val="204"/>
        <scheme val="major"/>
      </rPr>
      <t>L=5,85м/11,7м</t>
    </r>
  </si>
  <si>
    <r>
      <t xml:space="preserve">Ø 22        </t>
    </r>
    <r>
      <rPr>
        <i/>
        <sz val="22"/>
        <color rgb="FF000000"/>
        <rFont val="Calibri Light"/>
        <family val="2"/>
        <charset val="204"/>
        <scheme val="major"/>
      </rPr>
      <t>L=5,85м/11,7м</t>
    </r>
  </si>
  <si>
    <r>
      <t xml:space="preserve">Ø 25        </t>
    </r>
    <r>
      <rPr>
        <i/>
        <sz val="22"/>
        <color rgb="FF000000"/>
        <rFont val="Calibri Light"/>
        <family val="2"/>
        <charset val="204"/>
        <scheme val="major"/>
      </rPr>
      <t>L=5,85м/11,7м</t>
    </r>
  </si>
  <si>
    <r>
      <t xml:space="preserve">Ø 28       </t>
    </r>
    <r>
      <rPr>
        <i/>
        <sz val="22"/>
        <color rgb="FF000000"/>
        <rFont val="Calibri Light"/>
        <family val="2"/>
        <charset val="204"/>
        <scheme val="major"/>
      </rPr>
      <t>L=5,85м/11,7м</t>
    </r>
  </si>
  <si>
    <r>
      <t xml:space="preserve">Ø 32      </t>
    </r>
    <r>
      <rPr>
        <i/>
        <sz val="22"/>
        <color rgb="FF000000"/>
        <rFont val="Calibri Light"/>
        <family val="2"/>
        <charset val="204"/>
        <scheme val="major"/>
      </rPr>
      <t xml:space="preserve"> L=5,85м/11,7м</t>
    </r>
  </si>
  <si>
    <r>
      <t xml:space="preserve">Ø 6        </t>
    </r>
    <r>
      <rPr>
        <i/>
        <sz val="22"/>
        <color rgb="FF000000"/>
        <rFont val="Calibri Light"/>
        <family val="2"/>
        <charset val="204"/>
        <scheme val="major"/>
      </rPr>
      <t xml:space="preserve">       L=6м</t>
    </r>
  </si>
  <si>
    <r>
      <rPr>
        <sz val="22"/>
        <color rgb="FF000000"/>
        <rFont val="Calibri Light"/>
        <family val="2"/>
        <charset val="204"/>
        <scheme val="major"/>
      </rPr>
      <t xml:space="preserve">Ø 8   </t>
    </r>
    <r>
      <rPr>
        <i/>
        <sz val="22"/>
        <color rgb="FF000000"/>
        <rFont val="Calibri Light"/>
        <family val="2"/>
        <charset val="204"/>
        <scheme val="major"/>
      </rPr>
      <t xml:space="preserve">            L=6м</t>
    </r>
  </si>
  <si>
    <r>
      <t xml:space="preserve">Ø 10         </t>
    </r>
    <r>
      <rPr>
        <i/>
        <sz val="22"/>
        <color rgb="FF000000"/>
        <rFont val="Calibri Light"/>
        <family val="2"/>
        <charset val="204"/>
        <scheme val="major"/>
      </rPr>
      <t xml:space="preserve">  L=6м</t>
    </r>
  </si>
  <si>
    <r>
      <t xml:space="preserve">Ø 12          </t>
    </r>
    <r>
      <rPr>
        <i/>
        <sz val="22"/>
        <color rgb="FF000000"/>
        <rFont val="Calibri Light"/>
        <family val="2"/>
        <charset val="204"/>
        <scheme val="major"/>
      </rPr>
      <t xml:space="preserve"> L=6м/12м</t>
    </r>
  </si>
  <si>
    <r>
      <t xml:space="preserve">Ø 14          </t>
    </r>
    <r>
      <rPr>
        <i/>
        <sz val="22"/>
        <color rgb="FF000000"/>
        <rFont val="Calibri Light"/>
        <family val="2"/>
        <charset val="204"/>
        <scheme val="major"/>
      </rPr>
      <t xml:space="preserve"> L=6м/12м</t>
    </r>
  </si>
  <si>
    <r>
      <t xml:space="preserve">Ø 16          </t>
    </r>
    <r>
      <rPr>
        <i/>
        <sz val="22"/>
        <color rgb="FF000000"/>
        <rFont val="Calibri Light"/>
        <family val="2"/>
        <charset val="204"/>
        <scheme val="major"/>
      </rPr>
      <t>L=6м/12м</t>
    </r>
  </si>
  <si>
    <r>
      <t xml:space="preserve">Ø 20          </t>
    </r>
    <r>
      <rPr>
        <i/>
        <sz val="22"/>
        <color rgb="FF000000"/>
        <rFont val="Calibri Light"/>
        <family val="2"/>
        <charset val="204"/>
        <scheme val="major"/>
      </rPr>
      <t xml:space="preserve"> L=6м/12м</t>
    </r>
  </si>
  <si>
    <r>
      <t xml:space="preserve">ВР-1 Ø 3                </t>
    </r>
    <r>
      <rPr>
        <i/>
        <sz val="22"/>
        <color rgb="FF000000"/>
        <rFont val="Calibri Light"/>
        <family val="2"/>
        <charset val="204"/>
        <scheme val="major"/>
      </rPr>
      <t>L= 2м/3м</t>
    </r>
  </si>
  <si>
    <r>
      <rPr>
        <sz val="22"/>
        <color theme="1"/>
        <rFont val="Calibri Light"/>
        <family val="2"/>
        <charset val="204"/>
        <scheme val="major"/>
      </rPr>
      <t xml:space="preserve">ВР-1 Ø 4                </t>
    </r>
    <r>
      <rPr>
        <i/>
        <sz val="22"/>
        <color theme="1"/>
        <rFont val="Calibri Light"/>
        <family val="2"/>
        <charset val="204"/>
        <scheme val="major"/>
      </rPr>
      <t>L=2м/3м</t>
    </r>
    <r>
      <rPr>
        <b/>
        <i/>
        <sz val="22"/>
        <color rgb="FFFF0000"/>
        <rFont val="Calibri Light"/>
        <family val="2"/>
        <charset val="204"/>
        <scheme val="major"/>
      </rPr>
      <t>/6м</t>
    </r>
  </si>
  <si>
    <r>
      <t xml:space="preserve">ВР-1 Ø 5               </t>
    </r>
    <r>
      <rPr>
        <i/>
        <sz val="22"/>
        <color rgb="FF000000"/>
        <rFont val="Calibri Light"/>
        <family val="2"/>
        <charset val="204"/>
        <scheme val="major"/>
      </rPr>
      <t>L=2м/3м/6м</t>
    </r>
  </si>
  <si>
    <r>
      <t xml:space="preserve">В-1 Ø 3                </t>
    </r>
    <r>
      <rPr>
        <i/>
        <sz val="22"/>
        <color rgb="FF000000"/>
        <rFont val="Calibri Light"/>
        <family val="2"/>
        <charset val="204"/>
        <scheme val="major"/>
      </rPr>
      <t xml:space="preserve"> L= 2м/3м</t>
    </r>
  </si>
  <si>
    <r>
      <t xml:space="preserve">В-1 Ø 4                </t>
    </r>
    <r>
      <rPr>
        <i/>
        <sz val="22"/>
        <color rgb="FF000000"/>
        <rFont val="Calibri Light"/>
        <family val="2"/>
        <charset val="204"/>
        <scheme val="major"/>
      </rPr>
      <t>L= 2м/3м</t>
    </r>
  </si>
  <si>
    <r>
      <t xml:space="preserve">В-1 Ø 5               </t>
    </r>
    <r>
      <rPr>
        <i/>
        <sz val="22"/>
        <color rgb="FF000000"/>
        <rFont val="Calibri Light"/>
        <family val="2"/>
        <charset val="204"/>
        <scheme val="major"/>
      </rPr>
      <t xml:space="preserve"> L=2м/3м/6м</t>
    </r>
  </si>
  <si>
    <r>
      <t xml:space="preserve">25х25х3        </t>
    </r>
    <r>
      <rPr>
        <i/>
        <sz val="22"/>
        <color rgb="FF000000"/>
        <rFont val="Calibri Light"/>
        <family val="2"/>
        <charset val="204"/>
        <scheme val="major"/>
      </rPr>
      <t>L=6м</t>
    </r>
  </si>
  <si>
    <r>
      <t xml:space="preserve">25х25х4       </t>
    </r>
    <r>
      <rPr>
        <i/>
        <sz val="22"/>
        <color rgb="FF000000"/>
        <rFont val="Calibri Light"/>
        <family val="2"/>
        <charset val="204"/>
        <scheme val="major"/>
      </rPr>
      <t>L=6м</t>
    </r>
  </si>
  <si>
    <r>
      <t xml:space="preserve">32х32х3     </t>
    </r>
    <r>
      <rPr>
        <i/>
        <sz val="22"/>
        <color rgb="FF000000"/>
        <rFont val="Calibri Light"/>
        <family val="2"/>
        <charset val="204"/>
        <scheme val="major"/>
      </rPr>
      <t xml:space="preserve"> L=6м</t>
    </r>
  </si>
  <si>
    <r>
      <t xml:space="preserve">32х32х4      </t>
    </r>
    <r>
      <rPr>
        <i/>
        <sz val="22"/>
        <color rgb="FF000000"/>
        <rFont val="Calibri Light"/>
        <family val="2"/>
        <charset val="204"/>
        <scheme val="major"/>
      </rPr>
      <t xml:space="preserve"> L=6м</t>
    </r>
  </si>
  <si>
    <r>
      <t xml:space="preserve">35*35*4       </t>
    </r>
    <r>
      <rPr>
        <i/>
        <sz val="22"/>
        <color rgb="FF000000"/>
        <rFont val="Calibri Light"/>
        <family val="2"/>
        <charset val="204"/>
        <scheme val="major"/>
      </rPr>
      <t xml:space="preserve"> L=6м</t>
    </r>
  </si>
  <si>
    <r>
      <t xml:space="preserve">40х40х4        </t>
    </r>
    <r>
      <rPr>
        <i/>
        <sz val="22"/>
        <color rgb="FF000000"/>
        <rFont val="Calibri Light"/>
        <family val="2"/>
        <charset val="204"/>
        <scheme val="major"/>
      </rPr>
      <t>L=6м</t>
    </r>
  </si>
  <si>
    <r>
      <t xml:space="preserve">50х50х4       </t>
    </r>
    <r>
      <rPr>
        <i/>
        <sz val="22"/>
        <color rgb="FF000000"/>
        <rFont val="Calibri Light"/>
        <family val="2"/>
        <charset val="204"/>
        <scheme val="major"/>
      </rPr>
      <t xml:space="preserve"> L=6м</t>
    </r>
  </si>
  <si>
    <r>
      <t xml:space="preserve">63х63х5        </t>
    </r>
    <r>
      <rPr>
        <i/>
        <sz val="22"/>
        <color rgb="FF000000"/>
        <rFont val="Calibri Light"/>
        <family val="2"/>
        <charset val="204"/>
        <scheme val="major"/>
      </rPr>
      <t>L=6м/12м</t>
    </r>
  </si>
  <si>
    <r>
      <t xml:space="preserve">75х75х5        </t>
    </r>
    <r>
      <rPr>
        <i/>
        <sz val="22"/>
        <color rgb="FF000000"/>
        <rFont val="Calibri Light"/>
        <family val="2"/>
        <charset val="204"/>
        <scheme val="major"/>
      </rPr>
      <t>L=6м/12м</t>
    </r>
  </si>
  <si>
    <r>
      <t xml:space="preserve">75х75х6      </t>
    </r>
    <r>
      <rPr>
        <i/>
        <sz val="22"/>
        <color rgb="FF000000"/>
        <rFont val="Calibri Light"/>
        <family val="2"/>
        <charset val="204"/>
        <scheme val="major"/>
      </rPr>
      <t>L=6м/12м</t>
    </r>
  </si>
  <si>
    <r>
      <t xml:space="preserve">90х90х7      </t>
    </r>
    <r>
      <rPr>
        <i/>
        <sz val="22"/>
        <color rgb="FF000000"/>
        <rFont val="Calibri Light"/>
        <family val="2"/>
        <charset val="204"/>
        <scheme val="major"/>
      </rPr>
      <t>L=6м/12м</t>
    </r>
  </si>
  <si>
    <r>
      <t xml:space="preserve">100х100х7    </t>
    </r>
    <r>
      <rPr>
        <i/>
        <sz val="22"/>
        <color rgb="FF000000"/>
        <rFont val="Calibri Light"/>
        <family val="2"/>
        <charset val="204"/>
        <scheme val="major"/>
      </rPr>
      <t>L=6м/12м</t>
    </r>
  </si>
  <si>
    <r>
      <rPr>
        <b/>
        <sz val="22"/>
        <color rgb="FFFF0000"/>
        <rFont val="Calibri Light"/>
        <family val="2"/>
        <charset val="204"/>
        <scheme val="major"/>
      </rPr>
      <t>Офис</t>
    </r>
    <r>
      <rPr>
        <b/>
        <u/>
        <sz val="22"/>
        <color rgb="FFFF0000"/>
        <rFont val="Calibri Light"/>
        <family val="2"/>
        <charset val="204"/>
        <scheme val="major"/>
      </rPr>
      <t>:</t>
    </r>
    <r>
      <rPr>
        <sz val="22"/>
        <color rgb="FF000000"/>
        <rFont val="Calibri Light"/>
        <family val="2"/>
        <charset val="204"/>
        <scheme val="major"/>
      </rPr>
      <t xml:space="preserve"> </t>
    </r>
    <r>
      <rPr>
        <i/>
        <sz val="22"/>
        <color rgb="FF000000"/>
        <rFont val="Calibri Light"/>
        <family val="2"/>
        <charset val="204"/>
        <scheme val="major"/>
      </rPr>
      <t>Партизанский пр-т 178 офис 507 тел. +37529 344 1000</t>
    </r>
    <r>
      <rPr>
        <b/>
        <i/>
        <sz val="22"/>
        <color rgb="FFFF0000"/>
        <rFont val="Calibri Light"/>
        <family val="2"/>
        <charset val="204"/>
        <scheme val="major"/>
      </rPr>
      <t xml:space="preserve">           </t>
    </r>
    <r>
      <rPr>
        <b/>
        <i/>
        <u/>
        <sz val="22"/>
        <color rgb="FFFF0000"/>
        <rFont val="Calibri Light"/>
        <family val="2"/>
        <charset val="204"/>
        <scheme val="major"/>
      </rPr>
      <t>Склад</t>
    </r>
    <r>
      <rPr>
        <b/>
        <i/>
        <sz val="22"/>
        <color rgb="FFFF0000"/>
        <rFont val="Calibri Light"/>
        <family val="2"/>
        <charset val="204"/>
        <scheme val="major"/>
      </rPr>
      <t>:</t>
    </r>
    <r>
      <rPr>
        <i/>
        <sz val="22"/>
        <color rgb="FF000000"/>
        <rFont val="Calibri Light"/>
        <family val="2"/>
        <charset val="204"/>
        <scheme val="major"/>
      </rPr>
      <t xml:space="preserve"> Выписка документов и отгрузка  Селицкого 21М +375293401133     </t>
    </r>
    <r>
      <rPr>
        <b/>
        <i/>
        <sz val="22"/>
        <color rgb="FFFF0000"/>
        <rFont val="Calibri Light"/>
        <family val="2"/>
        <charset val="204"/>
        <scheme val="major"/>
      </rPr>
      <t xml:space="preserve">                                   </t>
    </r>
  </si>
  <si>
    <r>
      <rPr>
        <b/>
        <sz val="22"/>
        <color rgb="FFFF0000"/>
        <rFont val="Calibri Light"/>
        <family val="2"/>
        <charset val="204"/>
        <scheme val="major"/>
      </rPr>
      <t xml:space="preserve">Новое спецпредложение!!!!!!!           </t>
    </r>
    <r>
      <rPr>
        <b/>
        <sz val="22"/>
        <color rgb="FF000000"/>
        <rFont val="Calibri Light"/>
        <family val="2"/>
        <charset val="204"/>
        <scheme val="major"/>
      </rPr>
      <t xml:space="preserve">                                                                                                                  Принимаем заявки на изготовление полосы из листа толщиной  от 3мм до 8мм, ширина 40-200 мм,                            так же поставляем в сжатые сроки  лист г/к ст3 и 09г2с от 2мм до 20мм раскрой от 2 000-12 000!!!!!!</t>
    </r>
  </si>
  <si>
    <r>
      <rPr>
        <b/>
        <i/>
        <sz val="22"/>
        <color rgb="FFFF0000"/>
        <rFont val="Calibri"/>
        <family val="2"/>
        <charset val="204"/>
        <scheme val="minor"/>
      </rPr>
      <t xml:space="preserve">Данный прайс-лист создан для основных складский позиций. В наличии на складе ассортимент намного больше! Уточняйте позиции у менеджера либо через католог товаров на нашем сайте          </t>
    </r>
    <r>
      <rPr>
        <sz val="22"/>
        <color rgb="FFFF0000"/>
        <rFont val="Calibri"/>
        <family val="2"/>
        <charset val="204"/>
        <scheme val="minor"/>
      </rPr>
      <t xml:space="preserve">          www.mirstali.by</t>
    </r>
  </si>
  <si>
    <t xml:space="preserve">цены с ндс </t>
  </si>
  <si>
    <r>
      <t>цена оптовая с НДС</t>
    </r>
    <r>
      <rPr>
        <b/>
        <sz val="16"/>
        <color rgb="FFFF0000"/>
        <rFont val="Calibri"/>
        <family val="2"/>
        <charset val="204"/>
        <scheme val="minor"/>
      </rPr>
      <t xml:space="preserve">  </t>
    </r>
  </si>
  <si>
    <r>
      <t xml:space="preserve">цена оптовая  </t>
    </r>
    <r>
      <rPr>
        <b/>
        <sz val="18"/>
        <color rgb="FFFF0000"/>
        <rFont val="Calibri"/>
        <family val="2"/>
        <charset val="204"/>
        <scheme val="minor"/>
      </rPr>
      <t>с НДС</t>
    </r>
  </si>
  <si>
    <t xml:space="preserve">цена розничная </t>
  </si>
  <si>
    <r>
      <t>це</t>
    </r>
    <r>
      <rPr>
        <b/>
        <sz val="12"/>
        <color theme="0"/>
        <rFont val="Calibri"/>
        <family val="2"/>
        <charset val="204"/>
        <scheme val="minor"/>
      </rPr>
      <t xml:space="preserve">цена за 1м </t>
    </r>
  </si>
  <si>
    <r>
      <t xml:space="preserve">50х50х4        </t>
    </r>
    <r>
      <rPr>
        <b/>
        <i/>
        <sz val="22"/>
        <color rgb="FFFF0000"/>
        <rFont val="Calibri Light"/>
        <family val="2"/>
        <charset val="204"/>
        <scheme val="major"/>
      </rPr>
      <t>L=5,5м</t>
    </r>
  </si>
  <si>
    <t>50х50х5 L=5,5м</t>
  </si>
  <si>
    <t>Лист стальной г/к 20мм ст3 раскрой 1500*1500-2500</t>
  </si>
  <si>
    <t>Лист стальной г/к 20мм 09г2с  раскрой 1500-3000</t>
  </si>
  <si>
    <t>Лист стальной г/к 4мм-16мм ст3 раскрой 1500*1500-2500</t>
  </si>
  <si>
    <t>Лист стальной г/к 4мм-16мм 09г2с  раскрой 1500*1500-2500</t>
  </si>
  <si>
    <t>Лист стальной г/к 4мм-16мм 09г2с  раскрой 1500-3000</t>
  </si>
  <si>
    <t xml:space="preserve">                         ООО "БелСтальИмпорт"              от 04 июля   2023г.</t>
  </si>
  <si>
    <t xml:space="preserve">                                                                                                                                                   от 04 июля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</si>
</sst>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2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72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FFFFFF"/>
      <name val="Times New Roman"/>
      <family val="1"/>
      <charset val="204"/>
    </font>
    <font>
      <i/>
      <sz val="8"/>
      <color rgb="FF000000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20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6"/>
      <color rgb="FF000000"/>
      <name val="Book Antiqua"/>
      <family val="1"/>
      <charset val="204"/>
    </font>
    <font>
      <b/>
      <sz val="18"/>
      <color rgb="FF000000"/>
      <name val="Calibri"/>
      <family val="2"/>
      <charset val="204"/>
      <scheme val="minor"/>
    </font>
    <font>
      <b/>
      <sz val="14"/>
      <color rgb="FF000000"/>
      <name val="Book Antiqua"/>
      <family val="1"/>
      <charset val="204"/>
    </font>
    <font>
      <sz val="14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8"/>
      <color rgb="FFFFFFFF"/>
      <name val="Calibri"/>
      <family val="2"/>
      <charset val="204"/>
      <scheme val="minor"/>
    </font>
    <font>
      <b/>
      <sz val="18"/>
      <color rgb="FFFFFFFF"/>
      <name val="Book Antiqua"/>
      <family val="1"/>
      <charset val="204"/>
    </font>
    <font>
      <i/>
      <sz val="9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0"/>
      <color rgb="FF0033CC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u/>
      <sz val="20"/>
      <color rgb="FF0033CC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Book Antiqua"/>
      <family val="1"/>
      <charset val="204"/>
    </font>
    <font>
      <i/>
      <sz val="16"/>
      <color rgb="FF000000"/>
      <name val="Book Antiqua"/>
      <family val="1"/>
      <charset val="204"/>
    </font>
    <font>
      <i/>
      <sz val="14"/>
      <color rgb="FF000000"/>
      <name val="Book Antiqua"/>
      <family val="1"/>
      <charset val="204"/>
    </font>
    <font>
      <sz val="22"/>
      <color rgb="FFFF0000"/>
      <name val="Calibri"/>
      <family val="2"/>
      <charset val="204"/>
      <scheme val="minor"/>
    </font>
    <font>
      <b/>
      <sz val="14"/>
      <color rgb="FFFFFFFF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rgb="FFFF0000"/>
      <name val="Book Antiqua"/>
      <family val="1"/>
      <charset val="204"/>
    </font>
    <font>
      <b/>
      <sz val="24"/>
      <color rgb="FFFF0000"/>
      <name val="Calibri"/>
      <family val="2"/>
      <charset val="204"/>
      <scheme val="minor"/>
    </font>
    <font>
      <b/>
      <sz val="16"/>
      <color rgb="FFFFFFFF"/>
      <name val="Times New Roman"/>
      <family val="1"/>
      <charset val="204"/>
    </font>
    <font>
      <b/>
      <i/>
      <sz val="20"/>
      <color rgb="FF0033CC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u/>
      <sz val="16"/>
      <color rgb="FFFF0000"/>
      <name val="Calibri"/>
      <family val="2"/>
      <charset val="204"/>
      <scheme val="minor"/>
    </font>
    <font>
      <i/>
      <sz val="16"/>
      <color rgb="FF000000"/>
      <name val="Calibri"/>
      <family val="2"/>
      <charset val="204"/>
      <scheme val="minor"/>
    </font>
    <font>
      <i/>
      <sz val="22"/>
      <color rgb="FF000000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b/>
      <i/>
      <u/>
      <sz val="22"/>
      <color rgb="FFFF0000"/>
      <name val="Calibri"/>
      <family val="2"/>
      <charset val="204"/>
      <scheme val="minor"/>
    </font>
    <font>
      <b/>
      <i/>
      <sz val="18"/>
      <color rgb="FFFFFFFF"/>
      <name val="Calibri"/>
      <family val="2"/>
      <charset val="204"/>
      <scheme val="minor"/>
    </font>
    <font>
      <sz val="18"/>
      <color rgb="FFFFFFFF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b/>
      <sz val="14"/>
      <color rgb="FFFFFFFF"/>
      <name val="Book Antiqua"/>
      <family val="1"/>
      <charset val="204"/>
    </font>
    <font>
      <sz val="14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22"/>
      <color rgb="FFFFFFFF"/>
      <name val="Calibri Light"/>
      <family val="2"/>
      <charset val="204"/>
      <scheme val="major"/>
    </font>
    <font>
      <sz val="22"/>
      <color rgb="FFFF0000"/>
      <name val="Calibri Light"/>
      <family val="2"/>
      <charset val="204"/>
      <scheme val="major"/>
    </font>
    <font>
      <b/>
      <sz val="18"/>
      <color rgb="FF000000"/>
      <name val="Calibri Light"/>
      <family val="2"/>
      <charset val="204"/>
      <scheme val="major"/>
    </font>
    <font>
      <i/>
      <sz val="22"/>
      <color rgb="FF000000"/>
      <name val="Calibri Light"/>
      <family val="2"/>
      <charset val="204"/>
      <scheme val="major"/>
    </font>
    <font>
      <b/>
      <i/>
      <sz val="22"/>
      <color rgb="FFFF0000"/>
      <name val="Calibri Light"/>
      <family val="2"/>
      <charset val="204"/>
      <scheme val="major"/>
    </font>
    <font>
      <b/>
      <i/>
      <u/>
      <sz val="22"/>
      <color rgb="FFFF0000"/>
      <name val="Calibri Light"/>
      <family val="2"/>
      <charset val="204"/>
      <scheme val="major"/>
    </font>
    <font>
      <b/>
      <i/>
      <sz val="7"/>
      <color rgb="FFFF0000"/>
      <name val="Calibri"/>
      <family val="2"/>
      <charset val="204"/>
      <scheme val="minor"/>
    </font>
    <font>
      <b/>
      <sz val="16"/>
      <color rgb="FFFF0000"/>
      <name val="Book Antiqua"/>
      <family val="1"/>
      <charset val="204"/>
    </font>
    <font>
      <b/>
      <i/>
      <sz val="14"/>
      <color rgb="FFFF0000"/>
      <name val="Book Antiqua"/>
      <family val="1"/>
      <charset val="204"/>
    </font>
    <font>
      <b/>
      <i/>
      <sz val="7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4"/>
      <color rgb="FF000000"/>
      <name val="Book Antiqua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Calibri Light"/>
      <family val="2"/>
      <charset val="204"/>
      <scheme val="major"/>
    </font>
    <font>
      <b/>
      <sz val="22"/>
      <color rgb="FFFF0000"/>
      <name val="Calibri Light"/>
      <family val="2"/>
      <charset val="204"/>
      <scheme val="major"/>
    </font>
    <font>
      <b/>
      <sz val="16"/>
      <color rgb="FFFFFFFF"/>
      <name val="Calibri Light"/>
      <family val="2"/>
      <charset val="204"/>
      <scheme val="major"/>
    </font>
    <font>
      <sz val="22"/>
      <name val="Calibri Light"/>
      <family val="2"/>
      <charset val="204"/>
      <scheme val="major"/>
    </font>
    <font>
      <b/>
      <sz val="12"/>
      <color rgb="FF000000"/>
      <name val="Calibri Light"/>
      <family val="2"/>
      <charset val="204"/>
      <scheme val="major"/>
    </font>
    <font>
      <sz val="22"/>
      <color rgb="FF000000"/>
      <name val="Calibri Light"/>
      <family val="2"/>
      <charset val="204"/>
      <scheme val="major"/>
    </font>
    <font>
      <sz val="22"/>
      <color rgb="FF000000"/>
      <name val="Calibri"/>
      <family val="2"/>
      <charset val="204"/>
      <scheme val="minor"/>
    </font>
    <font>
      <sz val="22"/>
      <color theme="1"/>
      <name val="Calibri Light"/>
      <family val="2"/>
      <charset val="204"/>
      <scheme val="major"/>
    </font>
    <font>
      <i/>
      <sz val="22"/>
      <color theme="1"/>
      <name val="Calibri Light"/>
      <family val="2"/>
      <charset val="204"/>
      <scheme val="major"/>
    </font>
    <font>
      <sz val="22"/>
      <name val="Calibri"/>
      <family val="2"/>
      <charset val="204"/>
      <scheme val="minor"/>
    </font>
    <font>
      <b/>
      <sz val="22"/>
      <color rgb="FF000000"/>
      <name val="Calibri Light"/>
      <family val="2"/>
      <charset val="204"/>
      <scheme val="major"/>
    </font>
    <font>
      <b/>
      <sz val="22"/>
      <name val="Calibri Light"/>
      <family val="2"/>
      <charset val="204"/>
      <scheme val="major"/>
    </font>
    <font>
      <b/>
      <sz val="22"/>
      <color rgb="FF000000"/>
      <name val="Calibri"/>
      <family val="2"/>
      <charset val="204"/>
      <scheme val="minor"/>
    </font>
    <font>
      <b/>
      <u/>
      <sz val="22"/>
      <color rgb="FFFF0000"/>
      <name val="Calibri Light"/>
      <family val="2"/>
      <charset val="204"/>
      <scheme val="major"/>
    </font>
    <font>
      <b/>
      <sz val="22"/>
      <color rgb="FFFF0000"/>
      <name val="Algerian"/>
      <family val="5"/>
    </font>
    <font>
      <b/>
      <sz val="12"/>
      <color theme="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50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14" fontId="8" fillId="0" borderId="0" xfId="0" applyNumberFormat="1" applyFont="1" applyAlignment="1">
      <alignment horizontal="center"/>
    </xf>
    <xf numFmtId="0" fontId="12" fillId="4" borderId="17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164" fontId="22" fillId="0" borderId="19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164" fontId="22" fillId="0" borderId="23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1" fillId="5" borderId="10" xfId="0" applyFont="1" applyFill="1" applyBorder="1" applyAlignment="1">
      <alignment shrinkToFit="1"/>
    </xf>
    <xf numFmtId="0" fontId="33" fillId="0" borderId="0" xfId="0" applyFont="1"/>
    <xf numFmtId="0" fontId="32" fillId="0" borderId="0" xfId="0" applyFont="1"/>
    <xf numFmtId="2" fontId="0" fillId="0" borderId="28" xfId="0" applyNumberFormat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42" fillId="0" borderId="19" xfId="0" applyFont="1" applyBorder="1" applyAlignment="1">
      <alignment horizontal="left" vertical="center"/>
    </xf>
    <xf numFmtId="0" fontId="17" fillId="0" borderId="25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5" fillId="0" borderId="0" xfId="0" applyFont="1"/>
    <xf numFmtId="0" fontId="40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shrinkToFit="1"/>
    </xf>
    <xf numFmtId="0" fontId="25" fillId="0" borderId="0" xfId="0" applyFont="1"/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center"/>
    </xf>
    <xf numFmtId="0" fontId="52" fillId="0" borderId="0" xfId="0" applyFont="1"/>
    <xf numFmtId="0" fontId="9" fillId="0" borderId="0" xfId="0" applyFont="1" applyAlignment="1">
      <alignment horizontal="center" vertical="top"/>
    </xf>
    <xf numFmtId="0" fontId="59" fillId="3" borderId="8" xfId="0" applyFont="1" applyFill="1" applyBorder="1" applyAlignment="1">
      <alignment horizontal="center"/>
    </xf>
    <xf numFmtId="0" fontId="59" fillId="3" borderId="0" xfId="0" applyFont="1" applyFill="1" applyAlignment="1">
      <alignment horizontal="center"/>
    </xf>
    <xf numFmtId="0" fontId="59" fillId="3" borderId="9" xfId="0" applyFont="1" applyFill="1" applyBorder="1" applyAlignment="1">
      <alignment horizontal="center"/>
    </xf>
    <xf numFmtId="0" fontId="44" fillId="3" borderId="8" xfId="0" applyFont="1" applyFill="1" applyBorder="1" applyAlignment="1">
      <alignment horizontal="center"/>
    </xf>
    <xf numFmtId="0" fontId="59" fillId="3" borderId="29" xfId="0" applyFont="1" applyFill="1" applyBorder="1" applyAlignment="1">
      <alignment horizontal="center"/>
    </xf>
    <xf numFmtId="0" fontId="44" fillId="3" borderId="24" xfId="0" applyFont="1" applyFill="1" applyBorder="1" applyAlignment="1">
      <alignment horizontal="center"/>
    </xf>
    <xf numFmtId="0" fontId="59" fillId="3" borderId="18" xfId="0" applyFont="1" applyFill="1" applyBorder="1" applyAlignment="1">
      <alignment horizontal="center"/>
    </xf>
    <xf numFmtId="0" fontId="44" fillId="3" borderId="9" xfId="0" applyFont="1" applyFill="1" applyBorder="1" applyAlignment="1">
      <alignment horizontal="center" wrapText="1" shrinkToFit="1"/>
    </xf>
    <xf numFmtId="0" fontId="44" fillId="3" borderId="18" xfId="0" applyFont="1" applyFill="1" applyBorder="1" applyAlignment="1">
      <alignment horizontal="center" wrapText="1" shrinkToFit="1"/>
    </xf>
    <xf numFmtId="0" fontId="44" fillId="3" borderId="11" xfId="0" applyFont="1" applyFill="1" applyBorder="1" applyAlignment="1">
      <alignment horizontal="center"/>
    </xf>
    <xf numFmtId="0" fontId="44" fillId="3" borderId="7" xfId="0" applyFont="1" applyFill="1" applyBorder="1" applyAlignment="1">
      <alignment horizontal="center" wrapText="1" shrinkToFi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44" fillId="3" borderId="43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0" fillId="8" borderId="0" xfId="0" applyFill="1"/>
    <xf numFmtId="0" fontId="64" fillId="0" borderId="0" xfId="0" applyFont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2" fillId="0" borderId="48" xfId="0" applyFont="1" applyBorder="1"/>
    <xf numFmtId="0" fontId="24" fillId="7" borderId="24" xfId="0" applyFont="1" applyFill="1" applyBorder="1" applyAlignment="1">
      <alignment horizontal="center" vertical="center" wrapText="1" shrinkToFit="1"/>
    </xf>
    <xf numFmtId="0" fontId="59" fillId="3" borderId="49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35" fillId="0" borderId="5" xfId="0" applyNumberFormat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37" fillId="0" borderId="0" xfId="0" applyFont="1"/>
    <xf numFmtId="0" fontId="69" fillId="0" borderId="22" xfId="0" applyFont="1" applyBorder="1" applyAlignment="1">
      <alignment horizontal="center"/>
    </xf>
    <xf numFmtId="0" fontId="47" fillId="0" borderId="0" xfId="0" applyFont="1"/>
    <xf numFmtId="164" fontId="69" fillId="0" borderId="1" xfId="0" applyNumberFormat="1" applyFont="1" applyBorder="1" applyAlignment="1">
      <alignment horizontal="center"/>
    </xf>
    <xf numFmtId="0" fontId="70" fillId="0" borderId="19" xfId="0" applyFont="1" applyBorder="1" applyAlignment="1">
      <alignment horizontal="left" vertical="center"/>
    </xf>
    <xf numFmtId="0" fontId="73" fillId="0" borderId="0" xfId="0" applyFont="1"/>
    <xf numFmtId="0" fontId="77" fillId="0" borderId="0" xfId="0" applyFont="1"/>
    <xf numFmtId="0" fontId="76" fillId="10" borderId="41" xfId="0" applyFont="1" applyFill="1" applyBorder="1" applyAlignment="1">
      <alignment horizontal="center" vertical="center" wrapText="1"/>
    </xf>
    <xf numFmtId="0" fontId="65" fillId="10" borderId="1" xfId="0" applyFont="1" applyFill="1" applyBorder="1" applyAlignment="1">
      <alignment horizontal="center"/>
    </xf>
    <xf numFmtId="0" fontId="65" fillId="10" borderId="1" xfId="0" applyFont="1" applyFill="1" applyBorder="1" applyAlignment="1">
      <alignment horizontal="center" vertical="center"/>
    </xf>
    <xf numFmtId="0" fontId="76" fillId="10" borderId="55" xfId="0" applyFont="1" applyFill="1" applyBorder="1" applyAlignment="1">
      <alignment horizontal="center" vertical="center" wrapText="1"/>
    </xf>
    <xf numFmtId="0" fontId="65" fillId="10" borderId="56" xfId="0" applyFont="1" applyFill="1" applyBorder="1" applyAlignment="1">
      <alignment horizontal="center" vertical="center"/>
    </xf>
    <xf numFmtId="0" fontId="79" fillId="0" borderId="0" xfId="0" applyFont="1"/>
    <xf numFmtId="0" fontId="72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164" fontId="40" fillId="0" borderId="30" xfId="0" applyNumberFormat="1" applyFont="1" applyBorder="1" applyAlignment="1">
      <alignment horizontal="center" vertical="center"/>
    </xf>
    <xf numFmtId="0" fontId="44" fillId="3" borderId="0" xfId="0" applyFont="1" applyFill="1" applyBorder="1" applyAlignment="1">
      <alignment horizontal="center"/>
    </xf>
    <xf numFmtId="0" fontId="40" fillId="0" borderId="5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59" fillId="3" borderId="48" xfId="0" applyFont="1" applyFill="1" applyBorder="1" applyAlignment="1">
      <alignment horizontal="center"/>
    </xf>
    <xf numFmtId="0" fontId="40" fillId="0" borderId="46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3" fillId="12" borderId="18" xfId="0" applyFont="1" applyFill="1" applyBorder="1" applyAlignment="1">
      <alignment horizontal="center"/>
    </xf>
    <xf numFmtId="0" fontId="31" fillId="6" borderId="0" xfId="0" applyFont="1" applyFill="1" applyAlignment="1">
      <alignment horizontal="center" wrapText="1"/>
    </xf>
    <xf numFmtId="0" fontId="5" fillId="0" borderId="47" xfId="0" applyFont="1" applyBorder="1"/>
    <xf numFmtId="0" fontId="31" fillId="5" borderId="11" xfId="0" applyFont="1" applyFill="1" applyBorder="1" applyAlignment="1">
      <alignment shrinkToFit="1"/>
    </xf>
    <xf numFmtId="0" fontId="31" fillId="5" borderId="0" xfId="0" applyFont="1" applyFill="1" applyBorder="1" applyAlignment="1">
      <alignment shrinkToFit="1"/>
    </xf>
    <xf numFmtId="2" fontId="10" fillId="6" borderId="1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12" borderId="41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0" fontId="81" fillId="0" borderId="0" xfId="0" applyFont="1"/>
    <xf numFmtId="0" fontId="82" fillId="0" borderId="0" xfId="0" applyFont="1"/>
    <xf numFmtId="0" fontId="81" fillId="0" borderId="19" xfId="0" applyFont="1" applyBorder="1" applyAlignment="1">
      <alignment horizontal="left" vertical="center"/>
    </xf>
    <xf numFmtId="1" fontId="81" fillId="0" borderId="30" xfId="0" applyNumberFormat="1" applyFont="1" applyBorder="1" applyAlignment="1">
      <alignment horizontal="center" vertical="center"/>
    </xf>
    <xf numFmtId="164" fontId="81" fillId="0" borderId="19" xfId="0" applyNumberFormat="1" applyFont="1" applyBorder="1" applyAlignment="1">
      <alignment horizontal="left" vertical="center"/>
    </xf>
    <xf numFmtId="1" fontId="81" fillId="4" borderId="30" xfId="0" applyNumberFormat="1" applyFont="1" applyFill="1" applyBorder="1" applyAlignment="1">
      <alignment horizontal="center" vertical="center"/>
    </xf>
    <xf numFmtId="0" fontId="81" fillId="4" borderId="52" xfId="0" applyFont="1" applyFill="1" applyBorder="1" applyAlignment="1">
      <alignment horizontal="center" vertical="center"/>
    </xf>
    <xf numFmtId="0" fontId="81" fillId="0" borderId="23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1" fontId="81" fillId="4" borderId="46" xfId="0" applyNumberFormat="1" applyFont="1" applyFill="1" applyBorder="1" applyAlignment="1">
      <alignment horizontal="center" vertical="center"/>
    </xf>
    <xf numFmtId="0" fontId="81" fillId="0" borderId="21" xfId="0" applyFont="1" applyBorder="1" applyAlignment="1">
      <alignment horizontal="left" vertical="center"/>
    </xf>
    <xf numFmtId="3" fontId="81" fillId="0" borderId="26" xfId="0" applyNumberFormat="1" applyFont="1" applyBorder="1" applyAlignment="1">
      <alignment horizontal="left" vertical="center"/>
    </xf>
    <xf numFmtId="3" fontId="81" fillId="0" borderId="46" xfId="0" applyNumberFormat="1" applyFont="1" applyBorder="1" applyAlignment="1">
      <alignment horizontal="center" vertical="center"/>
    </xf>
    <xf numFmtId="3" fontId="77" fillId="0" borderId="19" xfId="0" applyNumberFormat="1" applyFont="1" applyBorder="1" applyAlignment="1">
      <alignment horizontal="left" vertical="center"/>
    </xf>
    <xf numFmtId="3" fontId="77" fillId="0" borderId="46" xfId="0" applyNumberFormat="1" applyFont="1" applyBorder="1" applyAlignment="1">
      <alignment horizontal="center" vertical="center"/>
    </xf>
    <xf numFmtId="0" fontId="77" fillId="4" borderId="52" xfId="0" applyFont="1" applyFill="1" applyBorder="1" applyAlignment="1">
      <alignment horizontal="center" vertical="center"/>
    </xf>
    <xf numFmtId="0" fontId="67" fillId="0" borderId="0" xfId="0" applyFont="1"/>
    <xf numFmtId="3" fontId="81" fillId="0" borderId="19" xfId="0" applyNumberFormat="1" applyFont="1" applyBorder="1" applyAlignment="1">
      <alignment horizontal="left" vertical="center"/>
    </xf>
    <xf numFmtId="1" fontId="79" fillId="4" borderId="46" xfId="0" applyNumberFormat="1" applyFont="1" applyFill="1" applyBorder="1" applyAlignment="1">
      <alignment horizontal="center" vertical="center"/>
    </xf>
    <xf numFmtId="0" fontId="85" fillId="0" borderId="0" xfId="0" applyFont="1"/>
    <xf numFmtId="3" fontId="81" fillId="0" borderId="21" xfId="0" applyNumberFormat="1" applyFont="1" applyBorder="1" applyAlignment="1">
      <alignment horizontal="left" vertical="center"/>
    </xf>
    <xf numFmtId="0" fontId="68" fillId="0" borderId="0" xfId="0" applyFont="1"/>
    <xf numFmtId="0" fontId="86" fillId="0" borderId="19" xfId="0" applyFont="1" applyBorder="1" applyAlignment="1">
      <alignment vertical="center"/>
    </xf>
    <xf numFmtId="0" fontId="81" fillId="0" borderId="19" xfId="0" applyFont="1" applyBorder="1" applyAlignment="1">
      <alignment vertical="center"/>
    </xf>
    <xf numFmtId="3" fontId="81" fillId="4" borderId="30" xfId="0" applyNumberFormat="1" applyFont="1" applyFill="1" applyBorder="1" applyAlignment="1">
      <alignment horizontal="center" vertical="center"/>
    </xf>
    <xf numFmtId="3" fontId="77" fillId="4" borderId="30" xfId="0" applyNumberFormat="1" applyFont="1" applyFill="1" applyBorder="1" applyAlignment="1">
      <alignment horizontal="center" vertical="center"/>
    </xf>
    <xf numFmtId="1" fontId="77" fillId="4" borderId="30" xfId="0" applyNumberFormat="1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86" fillId="4" borderId="52" xfId="0" applyFont="1" applyFill="1" applyBorder="1" applyAlignment="1">
      <alignment horizontal="center" vertical="center"/>
    </xf>
    <xf numFmtId="0" fontId="86" fillId="0" borderId="9" xfId="0" applyFont="1" applyBorder="1" applyAlignment="1">
      <alignment horizontal="center"/>
    </xf>
    <xf numFmtId="0" fontId="81" fillId="0" borderId="26" xfId="0" applyFont="1" applyBorder="1"/>
    <xf numFmtId="2" fontId="81" fillId="0" borderId="46" xfId="0" applyNumberFormat="1" applyFont="1" applyBorder="1" applyAlignment="1">
      <alignment horizontal="center"/>
    </xf>
    <xf numFmtId="0" fontId="82" fillId="8" borderId="0" xfId="0" applyFont="1" applyFill="1"/>
    <xf numFmtId="0" fontId="64" fillId="0" borderId="26" xfId="0" applyFont="1" applyBorder="1"/>
    <xf numFmtId="0" fontId="81" fillId="0" borderId="36" xfId="0" applyFont="1" applyBorder="1" applyAlignment="1">
      <alignment horizontal="left" vertical="center"/>
    </xf>
    <xf numFmtId="0" fontId="79" fillId="0" borderId="36" xfId="0" applyFont="1" applyBorder="1" applyAlignment="1">
      <alignment horizontal="left" vertical="center"/>
    </xf>
    <xf numFmtId="0" fontId="87" fillId="0" borderId="19" xfId="0" applyFont="1" applyBorder="1" applyAlignment="1">
      <alignment horizontal="left" vertical="center"/>
    </xf>
    <xf numFmtId="1" fontId="87" fillId="4" borderId="46" xfId="0" applyNumberFormat="1" applyFont="1" applyFill="1" applyBorder="1" applyAlignment="1">
      <alignment horizontal="center" vertical="center"/>
    </xf>
    <xf numFmtId="0" fontId="87" fillId="4" borderId="52" xfId="0" applyFont="1" applyFill="1" applyBorder="1" applyAlignment="1">
      <alignment horizontal="center" vertical="center"/>
    </xf>
    <xf numFmtId="1" fontId="86" fillId="4" borderId="46" xfId="0" applyNumberFormat="1" applyFont="1" applyFill="1" applyBorder="1" applyAlignment="1">
      <alignment horizontal="center" vertical="center"/>
    </xf>
    <xf numFmtId="0" fontId="81" fillId="0" borderId="38" xfId="0" applyFont="1" applyBorder="1"/>
    <xf numFmtId="0" fontId="81" fillId="10" borderId="34" xfId="0" applyFont="1" applyFill="1" applyBorder="1" applyAlignment="1">
      <alignment horizontal="center" vertical="center" wrapText="1"/>
    </xf>
    <xf numFmtId="0" fontId="86" fillId="10" borderId="41" xfId="0" applyFont="1" applyFill="1" applyBorder="1" applyAlignment="1">
      <alignment horizontal="center" vertical="center" wrapText="1"/>
    </xf>
    <xf numFmtId="0" fontId="86" fillId="10" borderId="41" xfId="0" applyFont="1" applyFill="1" applyBorder="1" applyAlignment="1">
      <alignment horizontal="center" vertical="center"/>
    </xf>
    <xf numFmtId="0" fontId="86" fillId="10" borderId="41" xfId="0" applyFont="1" applyFill="1" applyBorder="1" applyAlignment="1">
      <alignment horizontal="center"/>
    </xf>
    <xf numFmtId="0" fontId="81" fillId="10" borderId="44" xfId="0" applyFont="1" applyFill="1" applyBorder="1" applyAlignment="1">
      <alignment horizontal="center" vertical="center" wrapText="1"/>
    </xf>
    <xf numFmtId="0" fontId="86" fillId="10" borderId="53" xfId="0" applyFont="1" applyFill="1" applyBorder="1" applyAlignment="1">
      <alignment horizontal="center" vertical="center" wrapText="1"/>
    </xf>
    <xf numFmtId="0" fontId="86" fillId="10" borderId="53" xfId="0" applyFont="1" applyFill="1" applyBorder="1" applyAlignment="1">
      <alignment horizontal="center" vertical="center"/>
    </xf>
    <xf numFmtId="0" fontId="81" fillId="10" borderId="42" xfId="0" applyFont="1" applyFill="1" applyBorder="1" applyAlignment="1">
      <alignment horizontal="center" vertical="center" wrapText="1"/>
    </xf>
    <xf numFmtId="0" fontId="86" fillId="10" borderId="57" xfId="0" applyFont="1" applyFill="1" applyBorder="1" applyAlignment="1">
      <alignment horizontal="center" vertical="center" wrapText="1"/>
    </xf>
    <xf numFmtId="0" fontId="86" fillId="10" borderId="57" xfId="0" applyFont="1" applyFill="1" applyBorder="1" applyAlignment="1">
      <alignment horizontal="center" vertical="center"/>
    </xf>
    <xf numFmtId="0" fontId="81" fillId="10" borderId="39" xfId="0" applyFont="1" applyFill="1" applyBorder="1" applyAlignment="1">
      <alignment horizontal="center" vertical="center" wrapText="1"/>
    </xf>
    <xf numFmtId="0" fontId="86" fillId="10" borderId="55" xfId="0" applyFont="1" applyFill="1" applyBorder="1" applyAlignment="1">
      <alignment horizontal="center" vertical="center" wrapText="1"/>
    </xf>
    <xf numFmtId="0" fontId="86" fillId="10" borderId="55" xfId="0" applyFont="1" applyFill="1" applyBorder="1" applyAlignment="1">
      <alignment horizontal="center" vertical="center"/>
    </xf>
    <xf numFmtId="0" fontId="77" fillId="0" borderId="19" xfId="0" applyFont="1" applyBorder="1" applyAlignment="1">
      <alignment horizontal="left" vertical="center"/>
    </xf>
    <xf numFmtId="0" fontId="81" fillId="0" borderId="26" xfId="0" applyFont="1" applyBorder="1" applyAlignment="1">
      <alignment horizontal="left" vertical="center"/>
    </xf>
    <xf numFmtId="1" fontId="81" fillId="0" borderId="46" xfId="0" applyNumberFormat="1" applyFont="1" applyBorder="1" applyAlignment="1">
      <alignment horizontal="center" vertical="center"/>
    </xf>
    <xf numFmtId="1" fontId="81" fillId="0" borderId="51" xfId="0" applyNumberFormat="1" applyFont="1" applyBorder="1" applyAlignment="1">
      <alignment horizontal="center" vertical="center"/>
    </xf>
    <xf numFmtId="0" fontId="81" fillId="0" borderId="23" xfId="0" applyFont="1" applyBorder="1"/>
    <xf numFmtId="164" fontId="79" fillId="0" borderId="19" xfId="0" applyNumberFormat="1" applyFont="1" applyBorder="1" applyAlignment="1">
      <alignment horizontal="left" vertical="center"/>
    </xf>
    <xf numFmtId="1" fontId="79" fillId="0" borderId="46" xfId="0" applyNumberFormat="1" applyFont="1" applyBorder="1" applyAlignment="1">
      <alignment horizontal="center" vertical="center"/>
    </xf>
    <xf numFmtId="0" fontId="81" fillId="0" borderId="19" xfId="0" applyFont="1" applyBorder="1" applyAlignment="1">
      <alignment shrinkToFit="1"/>
    </xf>
    <xf numFmtId="164" fontId="81" fillId="0" borderId="23" xfId="0" applyNumberFormat="1" applyFont="1" applyBorder="1" applyAlignment="1">
      <alignment horizontal="left" vertical="center"/>
    </xf>
    <xf numFmtId="0" fontId="86" fillId="0" borderId="19" xfId="0" applyFont="1" applyBorder="1" applyAlignment="1">
      <alignment horizontal="left"/>
    </xf>
    <xf numFmtId="0" fontId="86" fillId="0" borderId="47" xfId="0" applyFont="1" applyBorder="1" applyAlignment="1">
      <alignment horizontal="center"/>
    </xf>
    <xf numFmtId="0" fontId="81" fillId="0" borderId="19" xfId="0" applyFont="1" applyBorder="1"/>
    <xf numFmtId="0" fontId="86" fillId="0" borderId="23" xfId="0" applyFont="1" applyBorder="1" applyAlignment="1">
      <alignment horizontal="left"/>
    </xf>
    <xf numFmtId="0" fontId="86" fillId="0" borderId="0" xfId="0" applyFont="1" applyAlignment="1">
      <alignment shrinkToFit="1"/>
    </xf>
    <xf numFmtId="0" fontId="88" fillId="0" borderId="30" xfId="0" applyFont="1" applyBorder="1" applyAlignment="1">
      <alignment shrinkToFit="1"/>
    </xf>
    <xf numFmtId="0" fontId="88" fillId="0" borderId="1" xfId="0" applyFont="1" applyBorder="1" applyAlignment="1">
      <alignment shrinkToFit="1"/>
    </xf>
    <xf numFmtId="0" fontId="81" fillId="4" borderId="1" xfId="0" applyFont="1" applyFill="1" applyBorder="1" applyAlignment="1">
      <alignment horizontal="left" vertical="center"/>
    </xf>
    <xf numFmtId="1" fontId="81" fillId="4" borderId="1" xfId="0" applyNumberFormat="1" applyFont="1" applyFill="1" applyBorder="1" applyAlignment="1">
      <alignment horizontal="center" vertical="center"/>
    </xf>
    <xf numFmtId="0" fontId="81" fillId="0" borderId="21" xfId="0" applyFont="1" applyBorder="1" applyAlignment="1">
      <alignment horizontal="left"/>
    </xf>
    <xf numFmtId="0" fontId="54" fillId="0" borderId="18" xfId="0" applyFont="1" applyBorder="1" applyAlignment="1">
      <alignment horizontal="center"/>
    </xf>
    <xf numFmtId="0" fontId="81" fillId="0" borderId="4" xfId="0" applyFont="1" applyBorder="1" applyAlignment="1">
      <alignment horizontal="left" vertical="center"/>
    </xf>
    <xf numFmtId="0" fontId="88" fillId="5" borderId="30" xfId="0" applyFont="1" applyFill="1" applyBorder="1" applyAlignment="1">
      <alignment shrinkToFit="1"/>
    </xf>
    <xf numFmtId="0" fontId="88" fillId="5" borderId="1" xfId="0" applyFont="1" applyFill="1" applyBorder="1" applyAlignment="1">
      <alignment shrinkToFit="1"/>
    </xf>
    <xf numFmtId="0" fontId="59" fillId="3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4" borderId="17" xfId="0" applyFont="1" applyFill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/>
    </xf>
    <xf numFmtId="0" fontId="75" fillId="0" borderId="2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78" fillId="11" borderId="34" xfId="0" applyFont="1" applyFill="1" applyBorder="1" applyAlignment="1">
      <alignment horizontal="left" vertical="center"/>
    </xf>
    <xf numFmtId="0" fontId="80" fillId="10" borderId="34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44" fillId="3" borderId="8" xfId="0" applyFont="1" applyFill="1" applyBorder="1" applyAlignment="1">
      <alignment horizontal="left" vertical="center"/>
    </xf>
    <xf numFmtId="0" fontId="24" fillId="7" borderId="17" xfId="0" applyFont="1" applyFill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" fontId="86" fillId="0" borderId="30" xfId="0" applyNumberFormat="1" applyFont="1" applyBorder="1" applyAlignment="1">
      <alignment horizontal="center" vertical="center"/>
    </xf>
    <xf numFmtId="1" fontId="86" fillId="4" borderId="30" xfId="0" applyNumberFormat="1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/>
    </xf>
    <xf numFmtId="165" fontId="86" fillId="0" borderId="14" xfId="0" applyNumberFormat="1" applyFont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4" fontId="86" fillId="4" borderId="5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5" fillId="12" borderId="0" xfId="0" applyFont="1" applyFill="1" applyAlignment="1">
      <alignment horizontal="center"/>
    </xf>
    <xf numFmtId="0" fontId="43" fillId="9" borderId="6" xfId="0" applyFont="1" applyFill="1" applyBorder="1" applyAlignment="1">
      <alignment vertical="center" wrapText="1"/>
    </xf>
    <xf numFmtId="0" fontId="43" fillId="9" borderId="11" xfId="0" applyFont="1" applyFill="1" applyBorder="1" applyAlignment="1">
      <alignment vertical="center" wrapText="1"/>
    </xf>
    <xf numFmtId="0" fontId="43" fillId="9" borderId="7" xfId="0" applyFont="1" applyFill="1" applyBorder="1" applyAlignment="1">
      <alignment vertical="center" wrapText="1"/>
    </xf>
    <xf numFmtId="0" fontId="43" fillId="9" borderId="8" xfId="0" applyFont="1" applyFill="1" applyBorder="1" applyAlignment="1">
      <alignment vertical="center" wrapText="1"/>
    </xf>
    <xf numFmtId="0" fontId="43" fillId="9" borderId="0" xfId="0" applyFont="1" applyFill="1" applyAlignment="1">
      <alignment vertical="center" wrapText="1"/>
    </xf>
    <xf numFmtId="0" fontId="43" fillId="9" borderId="9" xfId="0" applyFont="1" applyFill="1" applyBorder="1" applyAlignment="1">
      <alignment vertical="center" wrapText="1"/>
    </xf>
    <xf numFmtId="0" fontId="43" fillId="9" borderId="37" xfId="0" applyFont="1" applyFill="1" applyBorder="1" applyAlignment="1">
      <alignment vertical="center" wrapText="1"/>
    </xf>
    <xf numFmtId="0" fontId="43" fillId="9" borderId="12" xfId="0" applyFont="1" applyFill="1" applyBorder="1" applyAlignment="1">
      <alignment vertical="center" wrapText="1"/>
    </xf>
    <xf numFmtId="0" fontId="43" fillId="9" borderId="10" xfId="0" applyFont="1" applyFill="1" applyBorder="1" applyAlignment="1">
      <alignment vertical="center" wrapText="1"/>
    </xf>
    <xf numFmtId="0" fontId="63" fillId="3" borderId="44" xfId="0" applyFont="1" applyFill="1" applyBorder="1" applyAlignment="1">
      <alignment horizontal="center"/>
    </xf>
    <xf numFmtId="0" fontId="63" fillId="3" borderId="3" xfId="0" applyFont="1" applyFill="1" applyBorder="1" applyAlignment="1">
      <alignment horizontal="center"/>
    </xf>
    <xf numFmtId="2" fontId="86" fillId="0" borderId="53" xfId="0" applyNumberFormat="1" applyFont="1" applyBorder="1" applyAlignment="1">
      <alignment horizontal="center" wrapText="1"/>
    </xf>
    <xf numFmtId="0" fontId="88" fillId="0" borderId="54" xfId="0" applyFont="1" applyBorder="1" applyAlignment="1">
      <alignment horizontal="center" wrapText="1"/>
    </xf>
    <xf numFmtId="0" fontId="86" fillId="7" borderId="6" xfId="0" applyFont="1" applyFill="1" applyBorder="1" applyAlignment="1">
      <alignment horizontal="center" vertical="center" wrapText="1" shrinkToFit="1"/>
    </xf>
    <xf numFmtId="0" fontId="82" fillId="0" borderId="11" xfId="0" applyFont="1" applyBorder="1" applyAlignment="1">
      <alignment horizontal="center" wrapText="1"/>
    </xf>
    <xf numFmtId="0" fontId="82" fillId="0" borderId="7" xfId="0" applyFont="1" applyBorder="1" applyAlignment="1">
      <alignment horizontal="center" wrapText="1"/>
    </xf>
    <xf numFmtId="0" fontId="82" fillId="0" borderId="8" xfId="0" applyFont="1" applyBorder="1" applyAlignment="1">
      <alignment horizontal="center" wrapText="1"/>
    </xf>
    <xf numFmtId="0" fontId="82" fillId="0" borderId="0" xfId="0" applyFont="1" applyAlignment="1">
      <alignment horizontal="center" wrapText="1"/>
    </xf>
    <xf numFmtId="0" fontId="82" fillId="0" borderId="9" xfId="0" applyFont="1" applyBorder="1" applyAlignment="1">
      <alignment horizontal="center" wrapText="1"/>
    </xf>
    <xf numFmtId="0" fontId="82" fillId="0" borderId="37" xfId="0" applyFont="1" applyBorder="1" applyAlignment="1">
      <alignment horizontal="center" wrapText="1"/>
    </xf>
    <xf numFmtId="0" fontId="82" fillId="0" borderId="12" xfId="0" applyFont="1" applyBorder="1" applyAlignment="1">
      <alignment horizontal="center" wrapText="1"/>
    </xf>
    <xf numFmtId="0" fontId="8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vertical="center" shrinkToFit="1"/>
    </xf>
    <xf numFmtId="0" fontId="63" fillId="2" borderId="32" xfId="0" applyFont="1" applyFill="1" applyBorder="1" applyAlignment="1">
      <alignment horizontal="center" vertical="center" shrinkToFit="1"/>
    </xf>
    <xf numFmtId="0" fontId="63" fillId="2" borderId="45" xfId="0" applyFont="1" applyFill="1" applyBorder="1" applyAlignment="1">
      <alignment horizontal="center" vertical="center" shrinkToFit="1"/>
    </xf>
    <xf numFmtId="0" fontId="63" fillId="2" borderId="33" xfId="0" applyFont="1" applyFill="1" applyBorder="1" applyAlignment="1">
      <alignment horizontal="center" vertical="center" shrinkToFit="1"/>
    </xf>
    <xf numFmtId="0" fontId="81" fillId="5" borderId="8" xfId="0" applyFont="1" applyFill="1" applyBorder="1" applyAlignment="1">
      <alignment horizontal="center" vertical="top" wrapText="1" shrinkToFit="1"/>
    </xf>
    <xf numFmtId="0" fontId="81" fillId="5" borderId="0" xfId="0" applyFont="1" applyFill="1" applyAlignment="1">
      <alignment horizontal="center" vertical="top" wrapText="1" shrinkToFit="1"/>
    </xf>
    <xf numFmtId="0" fontId="81" fillId="5" borderId="9" xfId="0" applyFont="1" applyFill="1" applyBorder="1" applyAlignment="1">
      <alignment horizontal="center" vertical="top" wrapText="1" shrinkToFit="1"/>
    </xf>
    <xf numFmtId="0" fontId="81" fillId="5" borderId="37" xfId="0" applyFont="1" applyFill="1" applyBorder="1" applyAlignment="1">
      <alignment horizontal="center" vertical="top" wrapText="1" shrinkToFit="1"/>
    </xf>
    <xf numFmtId="0" fontId="81" fillId="5" borderId="12" xfId="0" applyFont="1" applyFill="1" applyBorder="1" applyAlignment="1">
      <alignment horizontal="center" vertical="top" wrapText="1" shrinkToFit="1"/>
    </xf>
    <xf numFmtId="0" fontId="81" fillId="5" borderId="10" xfId="0" applyFont="1" applyFill="1" applyBorder="1" applyAlignment="1">
      <alignment horizontal="center" vertical="top" wrapText="1" shrinkToFit="1"/>
    </xf>
    <xf numFmtId="0" fontId="63" fillId="2" borderId="8" xfId="0" applyFont="1" applyFill="1" applyBorder="1" applyAlignment="1">
      <alignment horizontal="center" vertical="center" shrinkToFit="1"/>
    </xf>
    <xf numFmtId="0" fontId="63" fillId="2" borderId="0" xfId="0" applyFont="1" applyFill="1" applyAlignment="1">
      <alignment horizontal="center" vertical="center" shrinkToFit="1"/>
    </xf>
    <xf numFmtId="0" fontId="63" fillId="2" borderId="9" xfId="0" applyFont="1" applyFill="1" applyBorder="1" applyAlignment="1">
      <alignment horizontal="center" vertical="center" shrinkToFit="1"/>
    </xf>
    <xf numFmtId="0" fontId="63" fillId="2" borderId="8" xfId="0" applyFont="1" applyFill="1" applyBorder="1" applyAlignment="1">
      <alignment horizontal="center" vertical="center" wrapText="1" shrinkToFit="1"/>
    </xf>
    <xf numFmtId="0" fontId="63" fillId="2" borderId="0" xfId="0" applyFont="1" applyFill="1" applyAlignment="1">
      <alignment horizontal="center" vertical="center" wrapText="1" shrinkToFit="1"/>
    </xf>
    <xf numFmtId="0" fontId="63" fillId="2" borderId="9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63" fillId="3" borderId="32" xfId="0" applyFont="1" applyFill="1" applyBorder="1" applyAlignment="1">
      <alignment horizontal="center" shrinkToFit="1"/>
    </xf>
    <xf numFmtId="0" fontId="63" fillId="3" borderId="45" xfId="0" applyFont="1" applyFill="1" applyBorder="1" applyAlignment="1">
      <alignment horizontal="center" shrinkToFit="1"/>
    </xf>
    <xf numFmtId="0" fontId="63" fillId="3" borderId="33" xfId="0" applyFont="1" applyFill="1" applyBorder="1" applyAlignment="1">
      <alignment horizontal="center" shrinkToFit="1"/>
    </xf>
    <xf numFmtId="0" fontId="63" fillId="3" borderId="32" xfId="0" applyFont="1" applyFill="1" applyBorder="1" applyAlignment="1">
      <alignment horizontal="center" wrapText="1" shrinkToFit="1"/>
    </xf>
    <xf numFmtId="0" fontId="63" fillId="3" borderId="45" xfId="0" applyFont="1" applyFill="1" applyBorder="1" applyAlignment="1">
      <alignment horizontal="center" wrapText="1" shrinkToFit="1"/>
    </xf>
    <xf numFmtId="0" fontId="63" fillId="3" borderId="33" xfId="0" applyFont="1" applyFill="1" applyBorder="1" applyAlignment="1">
      <alignment horizontal="center" wrapText="1" shrinkToFit="1"/>
    </xf>
    <xf numFmtId="0" fontId="63" fillId="2" borderId="44" xfId="0" applyFont="1" applyFill="1" applyBorder="1" applyAlignment="1">
      <alignment horizontal="center" vertical="center" shrinkToFit="1"/>
    </xf>
    <xf numFmtId="0" fontId="63" fillId="2" borderId="3" xfId="0" applyFont="1" applyFill="1" applyBorder="1" applyAlignment="1">
      <alignment horizontal="center" vertical="center" shrinkToFit="1"/>
    </xf>
    <xf numFmtId="0" fontId="63" fillId="2" borderId="50" xfId="0" applyFont="1" applyFill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63" fillId="3" borderId="8" xfId="0" applyFont="1" applyFill="1" applyBorder="1" applyAlignment="1">
      <alignment horizontal="center" shrinkToFit="1"/>
    </xf>
    <xf numFmtId="0" fontId="63" fillId="3" borderId="0" xfId="0" applyFont="1" applyFill="1" applyAlignment="1">
      <alignment horizontal="center" shrinkToFit="1"/>
    </xf>
    <xf numFmtId="0" fontId="63" fillId="3" borderId="9" xfId="0" applyFont="1" applyFill="1" applyBorder="1" applyAlignment="1">
      <alignment horizontal="center" shrinkToFit="1"/>
    </xf>
    <xf numFmtId="0" fontId="63" fillId="3" borderId="34" xfId="0" applyFont="1" applyFill="1" applyBorder="1" applyAlignment="1">
      <alignment horizontal="center" shrinkToFit="1"/>
    </xf>
    <xf numFmtId="0" fontId="63" fillId="3" borderId="47" xfId="0" applyFont="1" applyFill="1" applyBorder="1" applyAlignment="1">
      <alignment horizontal="center" shrinkToFit="1"/>
    </xf>
    <xf numFmtId="0" fontId="81" fillId="0" borderId="35" xfId="0" applyFont="1" applyBorder="1" applyAlignment="1">
      <alignment horizontal="center" shrinkToFit="1"/>
    </xf>
    <xf numFmtId="0" fontId="63" fillId="3" borderId="6" xfId="0" applyFont="1" applyFill="1" applyBorder="1" applyAlignment="1">
      <alignment horizontal="center" shrinkToFit="1"/>
    </xf>
    <xf numFmtId="0" fontId="63" fillId="3" borderId="11" xfId="0" applyFont="1" applyFill="1" applyBorder="1" applyAlignment="1">
      <alignment horizontal="center" shrinkToFit="1"/>
    </xf>
    <xf numFmtId="0" fontId="63" fillId="3" borderId="7" xfId="0" applyFont="1" applyFill="1" applyBorder="1" applyAlignment="1">
      <alignment horizontal="center" shrinkToFit="1"/>
    </xf>
    <xf numFmtId="3" fontId="63" fillId="3" borderId="32" xfId="0" applyNumberFormat="1" applyFont="1" applyFill="1" applyBorder="1" applyAlignment="1">
      <alignment horizontal="center" shrinkToFit="1"/>
    </xf>
    <xf numFmtId="3" fontId="63" fillId="3" borderId="45" xfId="0" applyNumberFormat="1" applyFont="1" applyFill="1" applyBorder="1" applyAlignment="1">
      <alignment horizontal="center" shrinkToFit="1"/>
    </xf>
    <xf numFmtId="3" fontId="63" fillId="3" borderId="33" xfId="0" applyNumberFormat="1" applyFont="1" applyFill="1" applyBorder="1" applyAlignment="1">
      <alignment horizontal="center" shrinkToFit="1"/>
    </xf>
    <xf numFmtId="0" fontId="77" fillId="5" borderId="42" xfId="0" applyFont="1" applyFill="1" applyBorder="1" applyAlignment="1">
      <alignment horizontal="center" vertical="center" shrinkToFit="1"/>
    </xf>
    <xf numFmtId="0" fontId="77" fillId="5" borderId="31" xfId="0" applyFont="1" applyFill="1" applyBorder="1" applyAlignment="1">
      <alignment horizontal="center" vertical="center" shrinkToFit="1"/>
    </xf>
    <xf numFmtId="0" fontId="77" fillId="10" borderId="58" xfId="0" applyFont="1" applyFill="1" applyBorder="1" applyAlignment="1">
      <alignment horizontal="center" vertical="center" wrapText="1"/>
    </xf>
    <xf numFmtId="0" fontId="82" fillId="10" borderId="59" xfId="0" applyFont="1" applyFill="1" applyBorder="1" applyAlignment="1">
      <alignment vertical="center" wrapText="1"/>
    </xf>
    <xf numFmtId="0" fontId="82" fillId="0" borderId="59" xfId="0" applyFont="1" applyBorder="1" applyAlignment="1">
      <alignment wrapText="1"/>
    </xf>
    <xf numFmtId="0" fontId="82" fillId="0" borderId="52" xfId="0" applyFont="1" applyBorder="1" applyAlignment="1">
      <alignment wrapText="1"/>
    </xf>
    <xf numFmtId="0" fontId="48" fillId="0" borderId="3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28" fillId="3" borderId="39" xfId="0" applyFont="1" applyFill="1" applyBorder="1" applyAlignment="1">
      <alignment horizontal="center" wrapText="1"/>
    </xf>
    <xf numFmtId="0" fontId="28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9" fillId="3" borderId="0" xfId="0" applyFont="1" applyFill="1" applyAlignment="1">
      <alignment horizontal="center" vertical="center" shrinkToFit="1"/>
    </xf>
    <xf numFmtId="0" fontId="28" fillId="3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21" fillId="0" borderId="0" xfId="0" applyFont="1" applyAlignment="1">
      <alignment horizontal="left" shrinkToFit="1"/>
    </xf>
    <xf numFmtId="0" fontId="0" fillId="5" borderId="0" xfId="0" applyFill="1" applyAlignment="1">
      <alignment shrinkToFit="1"/>
    </xf>
    <xf numFmtId="0" fontId="49" fillId="8" borderId="0" xfId="0" applyFont="1" applyFill="1" applyAlignment="1">
      <alignment horizontal="center" vertical="center" shrinkToFit="1"/>
    </xf>
    <xf numFmtId="0" fontId="60" fillId="3" borderId="17" xfId="0" applyFont="1" applyFill="1" applyBorder="1" applyAlignment="1">
      <alignment horizontal="center" vertical="center" shrinkToFit="1"/>
    </xf>
    <xf numFmtId="0" fontId="60" fillId="3" borderId="12" xfId="0" applyFont="1" applyFill="1" applyBorder="1" applyAlignment="1">
      <alignment horizontal="center" vertical="center" shrinkToFit="1"/>
    </xf>
    <xf numFmtId="0" fontId="44" fillId="3" borderId="12" xfId="0" applyFont="1" applyFill="1" applyBorder="1" applyAlignment="1">
      <alignment horizontal="center" vertical="center" shrinkToFit="1"/>
    </xf>
    <xf numFmtId="0" fontId="44" fillId="3" borderId="17" xfId="0" applyFont="1" applyFill="1" applyBorder="1" applyAlignment="1">
      <alignment horizontal="center" wrapText="1"/>
    </xf>
    <xf numFmtId="0" fontId="44" fillId="3" borderId="24" xfId="0" applyFont="1" applyFill="1" applyBorder="1" applyAlignment="1">
      <alignment horizontal="center" wrapText="1"/>
    </xf>
    <xf numFmtId="0" fontId="28" fillId="3" borderId="17" xfId="0" applyFont="1" applyFill="1" applyBorder="1" applyAlignment="1">
      <alignment horizontal="center" wrapText="1"/>
    </xf>
    <xf numFmtId="0" fontId="28" fillId="3" borderId="11" xfId="0" applyFont="1" applyFill="1" applyBorder="1" applyAlignment="1">
      <alignment horizontal="center" wrapText="1"/>
    </xf>
    <xf numFmtId="0" fontId="58" fillId="3" borderId="11" xfId="0" applyFont="1" applyFill="1" applyBorder="1" applyAlignment="1">
      <alignment wrapText="1"/>
    </xf>
    <xf numFmtId="0" fontId="58" fillId="3" borderId="7" xfId="0" applyFont="1" applyFill="1" applyBorder="1" applyAlignment="1">
      <alignment wrapText="1"/>
    </xf>
    <xf numFmtId="0" fontId="44" fillId="3" borderId="6" xfId="0" applyFont="1" applyFill="1" applyBorder="1" applyAlignment="1">
      <alignment horizontal="center" wrapText="1"/>
    </xf>
    <xf numFmtId="0" fontId="44" fillId="3" borderId="0" xfId="0" applyFont="1" applyFill="1" applyAlignment="1">
      <alignment horizontal="center" wrapText="1"/>
    </xf>
    <xf numFmtId="0" fontId="50" fillId="3" borderId="0" xfId="0" applyFont="1" applyFill="1" applyAlignment="1">
      <alignment horizontal="center" wrapText="1"/>
    </xf>
    <xf numFmtId="0" fontId="50" fillId="3" borderId="9" xfId="0" applyFont="1" applyFill="1" applyBorder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78" fillId="11" borderId="47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61" fillId="9" borderId="6" xfId="0" applyFont="1" applyFill="1" applyBorder="1" applyAlignment="1">
      <alignment vertical="center" wrapText="1"/>
    </xf>
    <xf numFmtId="0" fontId="61" fillId="9" borderId="11" xfId="0" applyFont="1" applyFill="1" applyBorder="1" applyAlignment="1">
      <alignment vertical="center" wrapText="1"/>
    </xf>
    <xf numFmtId="0" fontId="61" fillId="9" borderId="7" xfId="0" applyFont="1" applyFill="1" applyBorder="1" applyAlignment="1">
      <alignment vertical="center" wrapText="1"/>
    </xf>
    <xf numFmtId="0" fontId="61" fillId="9" borderId="8" xfId="0" applyFont="1" applyFill="1" applyBorder="1" applyAlignment="1">
      <alignment vertical="center" wrapText="1"/>
    </xf>
    <xf numFmtId="0" fontId="61" fillId="9" borderId="0" xfId="0" applyFont="1" applyFill="1" applyAlignment="1">
      <alignment vertical="center" wrapText="1"/>
    </xf>
    <xf numFmtId="0" fontId="61" fillId="9" borderId="9" xfId="0" applyFont="1" applyFill="1" applyBorder="1" applyAlignment="1">
      <alignment vertical="center" wrapText="1"/>
    </xf>
    <xf numFmtId="0" fontId="61" fillId="9" borderId="37" xfId="0" applyFont="1" applyFill="1" applyBorder="1" applyAlignment="1">
      <alignment vertical="center" wrapText="1"/>
    </xf>
    <xf numFmtId="0" fontId="61" fillId="9" borderId="12" xfId="0" applyFont="1" applyFill="1" applyBorder="1" applyAlignment="1">
      <alignment vertical="center" wrapText="1"/>
    </xf>
    <xf numFmtId="0" fontId="61" fillId="9" borderId="10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top" wrapText="1" shrinkToFit="1"/>
    </xf>
    <xf numFmtId="0" fontId="9" fillId="5" borderId="0" xfId="0" applyFont="1" applyFill="1" applyAlignment="1">
      <alignment horizontal="center" vertical="top" wrapText="1" shrinkToFit="1"/>
    </xf>
    <xf numFmtId="0" fontId="0" fillId="5" borderId="0" xfId="0" applyFill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34" fillId="7" borderId="24" xfId="0" applyFont="1" applyFill="1" applyBorder="1" applyAlignment="1">
      <alignment horizontal="center" vertical="center" wrapText="1" shrinkToFit="1"/>
    </xf>
    <xf numFmtId="0" fontId="0" fillId="7" borderId="18" xfId="0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  <color rgb="FFFF6600"/>
      <color rgb="FFFFFFCC"/>
      <color rgb="FF00FFFF"/>
      <color rgb="FF0033CC"/>
      <color rgb="FF00CC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1197429</xdr:colOff>
      <xdr:row>5</xdr:row>
      <xdr:rowOff>10886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7429" cy="109945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825501</xdr:colOff>
      <xdr:row>0</xdr:row>
      <xdr:rowOff>0</xdr:rowOff>
    </xdr:from>
    <xdr:to>
      <xdr:col>10</xdr:col>
      <xdr:colOff>1369484</xdr:colOff>
      <xdr:row>5</xdr:row>
      <xdr:rowOff>279400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1" y="0"/>
          <a:ext cx="1390650" cy="12848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Y101"/>
  <sheetViews>
    <sheetView zoomScale="60" zoomScaleNormal="60" workbookViewId="0">
      <selection activeCell="E1" sqref="E1"/>
    </sheetView>
  </sheetViews>
  <sheetFormatPr defaultRowHeight="15" x14ac:dyDescent="0.25"/>
  <cols>
    <col min="1" max="1" width="85.85546875" style="1" customWidth="1"/>
    <col min="2" max="2" width="25.140625" style="1" customWidth="1"/>
    <col min="3" max="3" width="46.5703125" style="1" customWidth="1"/>
    <col min="4" max="4" width="16.28515625" style="2" customWidth="1"/>
    <col min="5" max="5" width="65.5703125" style="2" customWidth="1"/>
    <col min="6" max="6" width="23.42578125" style="2" customWidth="1"/>
    <col min="7" max="7" width="54.28515625" style="3" customWidth="1"/>
    <col min="8" max="8" width="0.28515625" customWidth="1"/>
    <col min="9" max="9" width="7.140625" hidden="1" customWidth="1"/>
    <col min="10" max="10" width="14.28515625" hidden="1" customWidth="1"/>
  </cols>
  <sheetData>
    <row r="1" spans="1:25" ht="23.25" customHeight="1" x14ac:dyDescent="0.4">
      <c r="A1" s="270" t="s">
        <v>280</v>
      </c>
      <c r="B1" s="270"/>
      <c r="C1" s="271"/>
      <c r="D1" s="271"/>
      <c r="E1" s="15" t="s">
        <v>40</v>
      </c>
      <c r="F1" s="15"/>
      <c r="G1" s="5" t="s">
        <v>41</v>
      </c>
    </row>
    <row r="2" spans="1:25" s="4" customFormat="1" ht="23.25" customHeight="1" x14ac:dyDescent="0.35">
      <c r="A2" s="16" t="s">
        <v>81</v>
      </c>
      <c r="B2" s="16"/>
      <c r="C2" s="254"/>
      <c r="D2" s="254"/>
      <c r="E2" s="254"/>
      <c r="F2" s="254"/>
      <c r="G2" s="254"/>
      <c r="H2" s="254"/>
      <c r="I2" s="254"/>
    </row>
    <row r="3" spans="1:25" s="4" customFormat="1" ht="12" customHeight="1" thickBot="1" x14ac:dyDescent="0.4">
      <c r="A3" s="281"/>
      <c r="B3" s="281"/>
      <c r="C3" s="281"/>
      <c r="D3" s="281"/>
      <c r="E3" s="281"/>
      <c r="F3" s="281"/>
      <c r="G3" s="281"/>
      <c r="T3" s="4">
        <f>I3*1</f>
        <v>0</v>
      </c>
    </row>
    <row r="4" spans="1:25" ht="23.25" hidden="1" customHeight="1" thickBot="1" x14ac:dyDescent="0.3">
      <c r="A4" s="281"/>
      <c r="B4" s="281"/>
      <c r="C4" s="281"/>
      <c r="D4" s="281"/>
      <c r="E4" s="281"/>
      <c r="F4" s="281"/>
      <c r="G4" s="281"/>
    </row>
    <row r="5" spans="1:25" s="1" customFormat="1" ht="27.6" customHeight="1" x14ac:dyDescent="0.25">
      <c r="A5" s="32" t="s">
        <v>35</v>
      </c>
      <c r="B5" s="73" t="s">
        <v>209</v>
      </c>
      <c r="C5" s="228" t="s">
        <v>270</v>
      </c>
      <c r="D5" s="27"/>
      <c r="E5" s="33" t="s">
        <v>35</v>
      </c>
      <c r="F5" s="73" t="s">
        <v>209</v>
      </c>
      <c r="G5" s="227" t="s">
        <v>269</v>
      </c>
    </row>
    <row r="6" spans="1:25" s="1" customFormat="1" ht="27.6" customHeight="1" x14ac:dyDescent="0.45">
      <c r="A6" s="272" t="s">
        <v>18</v>
      </c>
      <c r="B6" s="273"/>
      <c r="C6" s="274"/>
      <c r="D6" s="127"/>
      <c r="E6" s="285" t="s">
        <v>226</v>
      </c>
      <c r="F6" s="286"/>
      <c r="G6" s="287"/>
      <c r="H6" s="128"/>
      <c r="I6" s="128"/>
    </row>
    <row r="7" spans="1:25" s="1" customFormat="1" ht="27.6" customHeight="1" thickBot="1" x14ac:dyDescent="0.5">
      <c r="A7" s="129" t="s">
        <v>228</v>
      </c>
      <c r="B7" s="130">
        <f>CEILING(C7/1.2,0.01)</f>
        <v>1963.3400000000001</v>
      </c>
      <c r="C7" s="223">
        <v>2356</v>
      </c>
      <c r="D7" s="91"/>
      <c r="E7" s="131">
        <v>1</v>
      </c>
      <c r="F7" s="132">
        <f>CEILING(G7/1.2,0.01)</f>
        <v>2431.67</v>
      </c>
      <c r="G7" s="156">
        <v>2918</v>
      </c>
      <c r="H7" s="128"/>
      <c r="I7" s="128"/>
    </row>
    <row r="8" spans="1:25" s="1" customFormat="1" ht="27.6" customHeight="1" thickBot="1" x14ac:dyDescent="0.5">
      <c r="A8" s="129" t="s">
        <v>229</v>
      </c>
      <c r="B8" s="130">
        <v>1994</v>
      </c>
      <c r="C8" s="223">
        <v>2329</v>
      </c>
      <c r="D8" s="127"/>
      <c r="E8" s="131">
        <v>1.2</v>
      </c>
      <c r="F8" s="132">
        <f>CEILING(G8/1.2,0.01)</f>
        <v>2378.34</v>
      </c>
      <c r="G8" s="156">
        <v>2854</v>
      </c>
      <c r="H8" s="128"/>
      <c r="I8" s="128"/>
    </row>
    <row r="9" spans="1:25" s="1" customFormat="1" ht="27.6" customHeight="1" thickBot="1" x14ac:dyDescent="0.5">
      <c r="A9" s="129" t="s">
        <v>230</v>
      </c>
      <c r="B9" s="130">
        <v>1846</v>
      </c>
      <c r="C9" s="223">
        <v>2210</v>
      </c>
      <c r="D9" s="91"/>
      <c r="E9" s="131">
        <v>1.5</v>
      </c>
      <c r="F9" s="132">
        <f>CEILING(G9/1.2,0.01)</f>
        <v>2378.34</v>
      </c>
      <c r="G9" s="156">
        <v>2854</v>
      </c>
      <c r="H9" s="128"/>
      <c r="I9" s="128"/>
      <c r="J9" s="49"/>
    </row>
    <row r="10" spans="1:25" s="1" customFormat="1" ht="27.6" customHeight="1" thickBot="1" x14ac:dyDescent="0.5">
      <c r="A10" s="129" t="s">
        <v>231</v>
      </c>
      <c r="B10" s="130">
        <f t="shared" ref="B10:B16" si="0">CEILING(C10/1.2,0.01)</f>
        <v>1790</v>
      </c>
      <c r="C10" s="223">
        <v>2148</v>
      </c>
      <c r="D10" s="91"/>
      <c r="E10" s="131">
        <v>2</v>
      </c>
      <c r="F10" s="132">
        <f>CEILING(G10/1.2,0.01)</f>
        <v>2378.34</v>
      </c>
      <c r="G10" s="156">
        <v>2854</v>
      </c>
      <c r="H10" s="128"/>
      <c r="I10" s="128"/>
    </row>
    <row r="11" spans="1:25" s="1" customFormat="1" ht="27.6" customHeight="1" x14ac:dyDescent="0.45">
      <c r="A11" s="129" t="s">
        <v>232</v>
      </c>
      <c r="B11" s="130">
        <v>1809</v>
      </c>
      <c r="C11" s="223">
        <v>2148</v>
      </c>
      <c r="D11" s="127"/>
      <c r="E11" s="272" t="s">
        <v>227</v>
      </c>
      <c r="F11" s="273"/>
      <c r="G11" s="274"/>
      <c r="H11" s="128"/>
      <c r="I11" s="128"/>
    </row>
    <row r="12" spans="1:25" s="1" customFormat="1" ht="27.6" customHeight="1" thickBot="1" x14ac:dyDescent="0.5">
      <c r="A12" s="129" t="s">
        <v>233</v>
      </c>
      <c r="B12" s="130">
        <f t="shared" si="0"/>
        <v>1790</v>
      </c>
      <c r="C12" s="223">
        <v>2148</v>
      </c>
      <c r="D12" s="127"/>
      <c r="E12" s="129" t="s">
        <v>1</v>
      </c>
      <c r="F12" s="132">
        <f>CEILING(G12/1.2,0.01)</f>
        <v>2570</v>
      </c>
      <c r="G12" s="156">
        <v>3084</v>
      </c>
      <c r="H12" s="128"/>
      <c r="I12" s="128"/>
      <c r="Y12" s="1">
        <v>2168</v>
      </c>
    </row>
    <row r="13" spans="1:25" s="1" customFormat="1" ht="27.6" customHeight="1" thickBot="1" x14ac:dyDescent="0.5">
      <c r="A13" s="129" t="s">
        <v>234</v>
      </c>
      <c r="B13" s="130">
        <f t="shared" si="0"/>
        <v>1806.67</v>
      </c>
      <c r="C13" s="223">
        <v>2168</v>
      </c>
      <c r="D13" s="127"/>
      <c r="E13" s="129" t="s">
        <v>2</v>
      </c>
      <c r="F13" s="132">
        <f>CEILING(G13/1.2,0.01)</f>
        <v>2490</v>
      </c>
      <c r="G13" s="156">
        <v>2988</v>
      </c>
      <c r="H13" s="128"/>
      <c r="I13" s="128"/>
    </row>
    <row r="14" spans="1:25" s="1" customFormat="1" ht="27.6" customHeight="1" thickBot="1" x14ac:dyDescent="0.5">
      <c r="A14" s="129" t="s">
        <v>235</v>
      </c>
      <c r="B14" s="130">
        <f t="shared" si="0"/>
        <v>1790</v>
      </c>
      <c r="C14" s="223">
        <v>2148</v>
      </c>
      <c r="D14" s="127"/>
      <c r="E14" s="129" t="s">
        <v>215</v>
      </c>
      <c r="F14" s="132">
        <f>CEILING(G14/1.2,0.01)</f>
        <v>2490</v>
      </c>
      <c r="G14" s="156">
        <v>2988</v>
      </c>
      <c r="H14" s="90"/>
      <c r="I14" s="90"/>
      <c r="J14" s="90"/>
    </row>
    <row r="15" spans="1:25" s="1" customFormat="1" ht="27.6" customHeight="1" x14ac:dyDescent="0.45">
      <c r="A15" s="129" t="s">
        <v>236</v>
      </c>
      <c r="B15" s="130">
        <f t="shared" si="0"/>
        <v>1806.67</v>
      </c>
      <c r="C15" s="223">
        <v>2168</v>
      </c>
      <c r="D15" s="127"/>
      <c r="E15" s="272" t="s">
        <v>9</v>
      </c>
      <c r="F15" s="273"/>
      <c r="G15" s="274"/>
      <c r="H15" s="128"/>
      <c r="I15" s="128"/>
    </row>
    <row r="16" spans="1:25" s="1" customFormat="1" ht="27.6" customHeight="1" thickBot="1" x14ac:dyDescent="0.5">
      <c r="A16" s="129" t="s">
        <v>237</v>
      </c>
      <c r="B16" s="130">
        <f t="shared" si="0"/>
        <v>1790</v>
      </c>
      <c r="C16" s="223">
        <v>2148</v>
      </c>
      <c r="D16" s="127"/>
      <c r="E16" s="129" t="s">
        <v>10</v>
      </c>
      <c r="F16" s="132">
        <f t="shared" ref="F16:F22" si="1">CEILING(G16/1.2,0.01)</f>
        <v>2811.67</v>
      </c>
      <c r="G16" s="156">
        <v>3374</v>
      </c>
      <c r="H16" s="128"/>
      <c r="I16" s="128"/>
    </row>
    <row r="17" spans="1:17" s="1" customFormat="1" ht="27.6" customHeight="1" thickBot="1" x14ac:dyDescent="0.5">
      <c r="A17" s="129" t="s">
        <v>238</v>
      </c>
      <c r="B17" s="130">
        <v>1818</v>
      </c>
      <c r="C17" s="223">
        <v>2182</v>
      </c>
      <c r="D17" s="91"/>
      <c r="E17" s="134" t="s">
        <v>11</v>
      </c>
      <c r="F17" s="132">
        <f t="shared" si="1"/>
        <v>2820.84</v>
      </c>
      <c r="G17" s="156">
        <v>3385</v>
      </c>
      <c r="H17" s="128"/>
      <c r="I17" s="128"/>
    </row>
    <row r="18" spans="1:17" s="1" customFormat="1" ht="27.6" customHeight="1" thickBot="1" x14ac:dyDescent="0.5">
      <c r="A18" s="129" t="s">
        <v>239</v>
      </c>
      <c r="B18" s="130">
        <f>CEILING(C18/1.2,0.01)</f>
        <v>1766.67</v>
      </c>
      <c r="C18" s="223">
        <v>2120</v>
      </c>
      <c r="D18" s="127"/>
      <c r="E18" s="134" t="s">
        <v>12</v>
      </c>
      <c r="F18" s="132">
        <f t="shared" si="1"/>
        <v>2762.5</v>
      </c>
      <c r="G18" s="156">
        <v>3315</v>
      </c>
      <c r="H18" s="128"/>
      <c r="I18" s="128"/>
    </row>
    <row r="19" spans="1:17" s="1" customFormat="1" ht="27.6" customHeight="1" thickBot="1" x14ac:dyDescent="0.5">
      <c r="A19" s="272" t="s">
        <v>46</v>
      </c>
      <c r="B19" s="273"/>
      <c r="C19" s="274"/>
      <c r="D19" s="127"/>
      <c r="E19" s="134" t="s">
        <v>13</v>
      </c>
      <c r="F19" s="132">
        <f t="shared" si="1"/>
        <v>2691.67</v>
      </c>
      <c r="G19" s="156">
        <v>3230</v>
      </c>
      <c r="H19" s="128"/>
      <c r="I19" s="128"/>
    </row>
    <row r="20" spans="1:17" s="1" customFormat="1" ht="27.6" customHeight="1" thickBot="1" x14ac:dyDescent="0.5">
      <c r="A20" s="135" t="s">
        <v>240</v>
      </c>
      <c r="B20" s="130">
        <v>1978</v>
      </c>
      <c r="C20" s="156">
        <v>2297</v>
      </c>
      <c r="D20" s="127"/>
      <c r="E20" s="134" t="s">
        <v>14</v>
      </c>
      <c r="F20" s="132">
        <f t="shared" si="1"/>
        <v>2732.5</v>
      </c>
      <c r="G20" s="156">
        <v>3279</v>
      </c>
      <c r="H20" s="128"/>
      <c r="I20" s="128"/>
    </row>
    <row r="21" spans="1:17" s="1" customFormat="1" ht="27.6" customHeight="1" thickBot="1" x14ac:dyDescent="0.5">
      <c r="A21" s="136" t="s">
        <v>241</v>
      </c>
      <c r="B21" s="130">
        <v>1976</v>
      </c>
      <c r="C21" s="156">
        <v>2371</v>
      </c>
      <c r="D21" s="127"/>
      <c r="E21" s="129" t="s">
        <v>15</v>
      </c>
      <c r="F21" s="132">
        <f t="shared" si="1"/>
        <v>2571.67</v>
      </c>
      <c r="G21" s="156">
        <v>3086</v>
      </c>
      <c r="H21" s="128"/>
      <c r="I21" s="128"/>
    </row>
    <row r="22" spans="1:17" s="1" customFormat="1" ht="27.6" customHeight="1" thickBot="1" x14ac:dyDescent="0.5">
      <c r="A22" s="129" t="s">
        <v>242</v>
      </c>
      <c r="B22" s="130">
        <f t="shared" ref="B22" si="2">CEILING(C22/1.2,0.01)</f>
        <v>1914.17</v>
      </c>
      <c r="C22" s="156">
        <v>2297</v>
      </c>
      <c r="D22" s="127"/>
      <c r="E22" s="129" t="s">
        <v>16</v>
      </c>
      <c r="F22" s="132">
        <f t="shared" si="1"/>
        <v>2636.67</v>
      </c>
      <c r="G22" s="156">
        <v>3164</v>
      </c>
      <c r="H22" s="128"/>
      <c r="I22" s="128"/>
    </row>
    <row r="23" spans="1:17" s="1" customFormat="1" ht="27.6" customHeight="1" thickBot="1" x14ac:dyDescent="0.5">
      <c r="A23" s="129" t="s">
        <v>243</v>
      </c>
      <c r="B23" s="130">
        <v>1824</v>
      </c>
      <c r="C23" s="156">
        <v>2190</v>
      </c>
      <c r="D23" s="127"/>
      <c r="E23" s="282" t="s">
        <v>17</v>
      </c>
      <c r="F23" s="283"/>
      <c r="G23" s="284"/>
      <c r="H23" s="128"/>
      <c r="I23" s="128"/>
      <c r="Q23" s="1" t="s">
        <v>88</v>
      </c>
    </row>
    <row r="24" spans="1:17" s="1" customFormat="1" ht="27.6" customHeight="1" thickBot="1" x14ac:dyDescent="0.5">
      <c r="A24" s="129" t="s">
        <v>244</v>
      </c>
      <c r="B24" s="130">
        <v>1803</v>
      </c>
      <c r="C24" s="156">
        <v>2163</v>
      </c>
      <c r="D24" s="127"/>
      <c r="E24" s="135" t="s">
        <v>123</v>
      </c>
      <c r="F24" s="137">
        <f t="shared" ref="F24:F58" si="3">CEILING(G24/1.2,0.01)</f>
        <v>2623.34</v>
      </c>
      <c r="G24" s="156">
        <v>3148</v>
      </c>
      <c r="H24" s="128"/>
      <c r="I24" s="128"/>
    </row>
    <row r="25" spans="1:17" s="1" customFormat="1" ht="27.6" customHeight="1" thickBot="1" x14ac:dyDescent="0.5">
      <c r="A25" s="129" t="s">
        <v>245</v>
      </c>
      <c r="B25" s="130">
        <v>1803</v>
      </c>
      <c r="C25" s="156">
        <v>2163</v>
      </c>
      <c r="D25" s="127"/>
      <c r="E25" s="129" t="s">
        <v>124</v>
      </c>
      <c r="F25" s="137">
        <f t="shared" si="3"/>
        <v>2539.17</v>
      </c>
      <c r="G25" s="156">
        <v>3047</v>
      </c>
      <c r="H25" s="128"/>
      <c r="I25" s="128"/>
    </row>
    <row r="26" spans="1:17" s="1" customFormat="1" ht="27.6" customHeight="1" thickBot="1" x14ac:dyDescent="0.5">
      <c r="A26" s="138" t="s">
        <v>246</v>
      </c>
      <c r="B26" s="130">
        <v>1803</v>
      </c>
      <c r="C26" s="156">
        <v>2163</v>
      </c>
      <c r="D26" s="127"/>
      <c r="E26" s="129" t="s">
        <v>125</v>
      </c>
      <c r="F26" s="137">
        <f t="shared" si="3"/>
        <v>2298.34</v>
      </c>
      <c r="G26" s="156">
        <v>2758</v>
      </c>
      <c r="H26" s="128"/>
      <c r="I26" s="128"/>
    </row>
    <row r="27" spans="1:17" s="1" customFormat="1" ht="27.6" customHeight="1" thickBot="1" x14ac:dyDescent="0.5">
      <c r="A27" s="288" t="s">
        <v>206</v>
      </c>
      <c r="B27" s="289"/>
      <c r="C27" s="290"/>
      <c r="D27" s="127"/>
      <c r="E27" s="129" t="s">
        <v>126</v>
      </c>
      <c r="F27" s="137">
        <f t="shared" si="3"/>
        <v>2390</v>
      </c>
      <c r="G27" s="156">
        <v>2868</v>
      </c>
      <c r="H27" s="128"/>
      <c r="I27" s="128"/>
    </row>
    <row r="28" spans="1:17" s="1" customFormat="1" ht="27.6" customHeight="1" thickBot="1" x14ac:dyDescent="0.5">
      <c r="A28" s="139" t="s">
        <v>247</v>
      </c>
      <c r="B28" s="140">
        <f t="shared" ref="B28:B33" si="4">CEILING(C28/1.2,2)</f>
        <v>2476</v>
      </c>
      <c r="C28" s="156">
        <v>2970</v>
      </c>
      <c r="D28" s="127"/>
      <c r="E28" s="129" t="s">
        <v>127</v>
      </c>
      <c r="F28" s="137">
        <f t="shared" si="3"/>
        <v>2250</v>
      </c>
      <c r="G28" s="156">
        <v>2700</v>
      </c>
      <c r="H28" s="128"/>
      <c r="I28" s="128"/>
    </row>
    <row r="29" spans="1:17" s="1" customFormat="1" ht="27.6" customHeight="1" thickBot="1" x14ac:dyDescent="0.5">
      <c r="A29" s="141" t="s">
        <v>248</v>
      </c>
      <c r="B29" s="142">
        <f t="shared" si="4"/>
        <v>1890</v>
      </c>
      <c r="C29" s="143">
        <v>2267</v>
      </c>
      <c r="D29" s="144"/>
      <c r="E29" s="129" t="s">
        <v>128</v>
      </c>
      <c r="F29" s="137">
        <f t="shared" si="3"/>
        <v>2390</v>
      </c>
      <c r="G29" s="156">
        <v>2868</v>
      </c>
      <c r="H29" s="128"/>
      <c r="I29" s="128"/>
    </row>
    <row r="30" spans="1:17" s="1" customFormat="1" ht="27.6" customHeight="1" thickBot="1" x14ac:dyDescent="0.5">
      <c r="A30" s="145" t="s">
        <v>249</v>
      </c>
      <c r="B30" s="140">
        <f t="shared" si="4"/>
        <v>1890</v>
      </c>
      <c r="C30" s="156">
        <v>2267</v>
      </c>
      <c r="D30" s="127"/>
      <c r="E30" s="129" t="s">
        <v>129</v>
      </c>
      <c r="F30" s="137">
        <f t="shared" si="3"/>
        <v>2252.5</v>
      </c>
      <c r="G30" s="156">
        <v>2703</v>
      </c>
      <c r="H30" s="128"/>
      <c r="I30" s="128"/>
      <c r="J30" s="49"/>
    </row>
    <row r="31" spans="1:17" s="1" customFormat="1" ht="27.6" customHeight="1" thickBot="1" x14ac:dyDescent="0.5">
      <c r="A31" s="145" t="s">
        <v>250</v>
      </c>
      <c r="B31" s="140">
        <f t="shared" si="4"/>
        <v>2430</v>
      </c>
      <c r="C31" s="156">
        <v>2915</v>
      </c>
      <c r="D31" s="127"/>
      <c r="E31" s="129" t="s">
        <v>130</v>
      </c>
      <c r="F31" s="146">
        <f t="shared" si="3"/>
        <v>2558.34</v>
      </c>
      <c r="G31" s="166">
        <v>3070</v>
      </c>
      <c r="H31" s="147"/>
      <c r="I31" s="147"/>
      <c r="J31" s="97"/>
    </row>
    <row r="32" spans="1:17" s="1" customFormat="1" ht="27.6" customHeight="1" thickBot="1" x14ac:dyDescent="0.5">
      <c r="A32" s="145" t="s">
        <v>251</v>
      </c>
      <c r="B32" s="140">
        <f t="shared" si="4"/>
        <v>2384</v>
      </c>
      <c r="C32" s="156">
        <v>2860</v>
      </c>
      <c r="D32" s="91"/>
      <c r="E32" s="129" t="s">
        <v>131</v>
      </c>
      <c r="F32" s="146">
        <f t="shared" si="3"/>
        <v>2353.34</v>
      </c>
      <c r="G32" s="166">
        <v>2824</v>
      </c>
      <c r="H32" s="147"/>
      <c r="I32" s="147"/>
      <c r="J32" s="97"/>
    </row>
    <row r="33" spans="1:10" s="1" customFormat="1" ht="27.6" customHeight="1" thickBot="1" x14ac:dyDescent="0.5">
      <c r="A33" s="148" t="s">
        <v>252</v>
      </c>
      <c r="B33" s="140">
        <f t="shared" si="4"/>
        <v>2430</v>
      </c>
      <c r="C33" s="156">
        <v>2915</v>
      </c>
      <c r="D33" s="149"/>
      <c r="E33" s="150" t="s">
        <v>132</v>
      </c>
      <c r="F33" s="137">
        <f t="shared" si="3"/>
        <v>2308.34</v>
      </c>
      <c r="G33" s="156">
        <v>2770</v>
      </c>
      <c r="H33" s="128"/>
      <c r="I33" s="128"/>
    </row>
    <row r="34" spans="1:10" s="1" customFormat="1" ht="27.6" customHeight="1" thickBot="1" x14ac:dyDescent="0.5">
      <c r="A34" s="291" t="s">
        <v>19</v>
      </c>
      <c r="B34" s="292"/>
      <c r="C34" s="293"/>
      <c r="D34" s="127"/>
      <c r="E34" s="151" t="s">
        <v>133</v>
      </c>
      <c r="F34" s="137">
        <f t="shared" si="3"/>
        <v>2252.5</v>
      </c>
      <c r="G34" s="156">
        <v>2703</v>
      </c>
      <c r="H34" s="128"/>
      <c r="I34" s="128"/>
    </row>
    <row r="35" spans="1:10" s="1" customFormat="1" ht="27.6" customHeight="1" thickBot="1" x14ac:dyDescent="0.5">
      <c r="A35" s="145" t="s">
        <v>253</v>
      </c>
      <c r="B35" s="152">
        <f t="shared" ref="B35:B48" si="5">CEILING(C35/1.2,0.01)</f>
        <v>2325</v>
      </c>
      <c r="C35" s="224">
        <v>2790</v>
      </c>
      <c r="D35" s="91"/>
      <c r="E35" s="151" t="s">
        <v>134</v>
      </c>
      <c r="F35" s="137">
        <f t="shared" si="3"/>
        <v>2390</v>
      </c>
      <c r="G35" s="156">
        <v>2868</v>
      </c>
      <c r="H35" s="128"/>
      <c r="I35" s="128"/>
    </row>
    <row r="36" spans="1:10" s="1" customFormat="1" ht="27.6" customHeight="1" thickBot="1" x14ac:dyDescent="0.5">
      <c r="A36" s="145" t="s">
        <v>254</v>
      </c>
      <c r="B36" s="152">
        <f t="shared" si="5"/>
        <v>2287.5</v>
      </c>
      <c r="C36" s="224">
        <v>2745</v>
      </c>
      <c r="D36" s="91"/>
      <c r="E36" s="151" t="s">
        <v>135</v>
      </c>
      <c r="F36" s="137">
        <f t="shared" si="3"/>
        <v>2310.84</v>
      </c>
      <c r="G36" s="156">
        <v>2773</v>
      </c>
      <c r="H36" s="128"/>
      <c r="I36" s="128"/>
      <c r="J36" s="39"/>
    </row>
    <row r="37" spans="1:10" s="1" customFormat="1" ht="27.6" customHeight="1" thickBot="1" x14ac:dyDescent="0.5">
      <c r="A37" s="145" t="s">
        <v>255</v>
      </c>
      <c r="B37" s="152">
        <f t="shared" si="5"/>
        <v>2338.34</v>
      </c>
      <c r="C37" s="224">
        <v>2806</v>
      </c>
      <c r="D37" s="91"/>
      <c r="E37" s="151" t="s">
        <v>136</v>
      </c>
      <c r="F37" s="137">
        <v>1966</v>
      </c>
      <c r="G37" s="156">
        <v>2512</v>
      </c>
      <c r="H37" s="128"/>
      <c r="I37" s="128"/>
    </row>
    <row r="38" spans="1:10" s="1" customFormat="1" ht="27.6" customHeight="1" thickBot="1" x14ac:dyDescent="0.5">
      <c r="A38" s="145" t="s">
        <v>256</v>
      </c>
      <c r="B38" s="152">
        <f t="shared" si="5"/>
        <v>2287.5</v>
      </c>
      <c r="C38" s="224">
        <v>2745</v>
      </c>
      <c r="D38" s="91"/>
      <c r="E38" s="151" t="s">
        <v>137</v>
      </c>
      <c r="F38" s="137">
        <f t="shared" si="3"/>
        <v>2252.5</v>
      </c>
      <c r="G38" s="156">
        <v>2703</v>
      </c>
      <c r="H38" s="128"/>
      <c r="I38" s="128"/>
    </row>
    <row r="39" spans="1:10" s="1" customFormat="1" ht="27.6" customHeight="1" thickBot="1" x14ac:dyDescent="0.5">
      <c r="A39" s="145" t="s">
        <v>257</v>
      </c>
      <c r="B39" s="152">
        <f t="shared" si="5"/>
        <v>2285.84</v>
      </c>
      <c r="C39" s="224">
        <v>2743</v>
      </c>
      <c r="D39" s="149"/>
      <c r="E39" s="151" t="s">
        <v>138</v>
      </c>
      <c r="F39" s="137">
        <f t="shared" si="3"/>
        <v>2252.5</v>
      </c>
      <c r="G39" s="156">
        <v>2703</v>
      </c>
      <c r="H39" s="128"/>
      <c r="I39" s="128"/>
      <c r="J39" s="39"/>
    </row>
    <row r="40" spans="1:10" s="1" customFormat="1" ht="27.6" customHeight="1" thickBot="1" x14ac:dyDescent="0.5">
      <c r="A40" s="145" t="s">
        <v>258</v>
      </c>
      <c r="B40" s="152">
        <f t="shared" si="5"/>
        <v>2056.67</v>
      </c>
      <c r="C40" s="224">
        <v>2468</v>
      </c>
      <c r="D40" s="127"/>
      <c r="E40" s="151" t="s">
        <v>139</v>
      </c>
      <c r="F40" s="137">
        <f t="shared" si="3"/>
        <v>2052.5</v>
      </c>
      <c r="G40" s="156">
        <v>2463</v>
      </c>
      <c r="H40" s="128"/>
      <c r="I40" s="128"/>
      <c r="J40" s="39"/>
    </row>
    <row r="41" spans="1:10" s="1" customFormat="1" ht="27.6" customHeight="1" thickBot="1" x14ac:dyDescent="0.5">
      <c r="A41" s="141" t="s">
        <v>274</v>
      </c>
      <c r="B41" s="153">
        <f t="shared" si="5"/>
        <v>1980</v>
      </c>
      <c r="C41" s="154">
        <v>2376</v>
      </c>
      <c r="D41" s="127"/>
      <c r="E41" s="129" t="s">
        <v>140</v>
      </c>
      <c r="F41" s="137">
        <f t="shared" si="3"/>
        <v>2052.5</v>
      </c>
      <c r="G41" s="156">
        <v>2463</v>
      </c>
      <c r="H41" s="128"/>
      <c r="I41" s="128"/>
      <c r="J41" s="49"/>
    </row>
    <row r="42" spans="1:10" s="1" customFormat="1" ht="27.6" customHeight="1" thickBot="1" x14ac:dyDescent="0.5">
      <c r="A42" s="145" t="s">
        <v>259</v>
      </c>
      <c r="B42" s="152">
        <f>CEILING(C42/1.2,0.01)</f>
        <v>2019.17</v>
      </c>
      <c r="C42" s="224">
        <v>2423</v>
      </c>
      <c r="D42" s="91"/>
      <c r="E42" s="155" t="s">
        <v>212</v>
      </c>
      <c r="F42" s="137">
        <f t="shared" si="3"/>
        <v>2052.5</v>
      </c>
      <c r="G42" s="156">
        <v>2463</v>
      </c>
      <c r="H42" s="128"/>
      <c r="I42" s="128"/>
      <c r="J42" s="85"/>
    </row>
    <row r="43" spans="1:10" s="1" customFormat="1" ht="27.6" customHeight="1" thickBot="1" x14ac:dyDescent="0.5">
      <c r="A43" s="141" t="s">
        <v>273</v>
      </c>
      <c r="B43" s="153">
        <f t="shared" si="5"/>
        <v>1850</v>
      </c>
      <c r="C43" s="154">
        <v>2220</v>
      </c>
      <c r="D43" s="127"/>
      <c r="E43" s="129" t="s">
        <v>141</v>
      </c>
      <c r="F43" s="137">
        <f t="shared" si="3"/>
        <v>2390</v>
      </c>
      <c r="G43" s="156">
        <v>2868</v>
      </c>
      <c r="H43" s="128"/>
      <c r="I43" s="128"/>
    </row>
    <row r="44" spans="1:10" s="1" customFormat="1" ht="27.6" customHeight="1" thickBot="1" x14ac:dyDescent="0.5">
      <c r="A44" s="145" t="s">
        <v>260</v>
      </c>
      <c r="B44" s="152">
        <f t="shared" si="5"/>
        <v>2043.3400000000001</v>
      </c>
      <c r="C44" s="224">
        <v>2452</v>
      </c>
      <c r="D44" s="91"/>
      <c r="E44" s="134" t="s">
        <v>142</v>
      </c>
      <c r="F44" s="137">
        <f t="shared" si="3"/>
        <v>2298.34</v>
      </c>
      <c r="G44" s="156">
        <v>2758</v>
      </c>
      <c r="H44" s="128"/>
      <c r="I44" s="128"/>
    </row>
    <row r="45" spans="1:10" s="1" customFormat="1" ht="27.6" customHeight="1" thickBot="1" x14ac:dyDescent="0.5">
      <c r="A45" s="145" t="s">
        <v>261</v>
      </c>
      <c r="B45" s="152">
        <f t="shared" si="5"/>
        <v>2216.67</v>
      </c>
      <c r="C45" s="224">
        <v>2660</v>
      </c>
      <c r="D45" s="127"/>
      <c r="E45" s="129" t="s">
        <v>143</v>
      </c>
      <c r="F45" s="137">
        <f t="shared" si="3"/>
        <v>2118.34</v>
      </c>
      <c r="G45" s="156">
        <v>2542</v>
      </c>
      <c r="H45" s="128"/>
      <c r="I45" s="128"/>
    </row>
    <row r="46" spans="1:10" s="1" customFormat="1" ht="27.6" customHeight="1" thickBot="1" x14ac:dyDescent="0.5">
      <c r="A46" s="145" t="s">
        <v>262</v>
      </c>
      <c r="B46" s="152">
        <f t="shared" si="5"/>
        <v>2219.17</v>
      </c>
      <c r="C46" s="224">
        <v>2663</v>
      </c>
      <c r="D46" s="127"/>
      <c r="E46" s="129" t="s">
        <v>144</v>
      </c>
      <c r="F46" s="137">
        <f t="shared" si="3"/>
        <v>2062.5</v>
      </c>
      <c r="G46" s="156">
        <v>2475</v>
      </c>
      <c r="H46" s="128"/>
      <c r="I46" s="128"/>
    </row>
    <row r="47" spans="1:10" s="1" customFormat="1" ht="27.6" customHeight="1" thickBot="1" x14ac:dyDescent="0.5">
      <c r="A47" s="145" t="s">
        <v>263</v>
      </c>
      <c r="B47" s="152">
        <f t="shared" si="5"/>
        <v>2229.17</v>
      </c>
      <c r="C47" s="224">
        <v>2675</v>
      </c>
      <c r="D47" s="127"/>
      <c r="E47" s="151" t="s">
        <v>145</v>
      </c>
      <c r="F47" s="137">
        <f t="shared" si="3"/>
        <v>2281.67</v>
      </c>
      <c r="G47" s="156">
        <v>2738</v>
      </c>
      <c r="H47" s="128"/>
      <c r="I47" s="128"/>
    </row>
    <row r="48" spans="1:10" s="1" customFormat="1" ht="27.6" customHeight="1" thickBot="1" x14ac:dyDescent="0.5">
      <c r="A48" s="145" t="s">
        <v>264</v>
      </c>
      <c r="B48" s="152">
        <f t="shared" si="5"/>
        <v>2198.34</v>
      </c>
      <c r="C48" s="224">
        <v>2638</v>
      </c>
      <c r="D48" s="157"/>
      <c r="E48" s="151" t="s">
        <v>146</v>
      </c>
      <c r="F48" s="137">
        <f t="shared" si="3"/>
        <v>2062.5</v>
      </c>
      <c r="G48" s="156">
        <v>2475</v>
      </c>
      <c r="H48" s="128"/>
      <c r="I48" s="128"/>
    </row>
    <row r="49" spans="1:10" s="1" customFormat="1" ht="27.6" customHeight="1" thickBot="1" x14ac:dyDescent="0.5">
      <c r="A49" s="241" t="s">
        <v>54</v>
      </c>
      <c r="B49" s="242"/>
      <c r="C49" s="242"/>
      <c r="D49" s="127"/>
      <c r="E49" s="151" t="s">
        <v>210</v>
      </c>
      <c r="F49" s="137">
        <f t="shared" si="3"/>
        <v>2062.5</v>
      </c>
      <c r="G49" s="229">
        <v>2475</v>
      </c>
      <c r="H49" s="160"/>
      <c r="I49" s="160"/>
      <c r="J49" s="49"/>
    </row>
    <row r="50" spans="1:10" s="1" customFormat="1" ht="27.6" customHeight="1" thickBot="1" x14ac:dyDescent="0.5">
      <c r="A50" s="158" t="s">
        <v>37</v>
      </c>
      <c r="B50" s="159">
        <f t="shared" ref="B50:B65" si="6">CEILING(C50/1.2,0.01)</f>
        <v>3.36</v>
      </c>
      <c r="C50" s="225">
        <v>4.03</v>
      </c>
      <c r="D50" s="91"/>
      <c r="E50" s="151" t="s">
        <v>147</v>
      </c>
      <c r="F50" s="137">
        <f t="shared" si="3"/>
        <v>2281.67</v>
      </c>
      <c r="G50" s="156">
        <v>2738</v>
      </c>
      <c r="H50" s="128"/>
      <c r="I50" s="128"/>
    </row>
    <row r="51" spans="1:10" s="1" customFormat="1" ht="27.6" customHeight="1" thickBot="1" x14ac:dyDescent="0.5">
      <c r="A51" s="161" t="s">
        <v>195</v>
      </c>
      <c r="B51" s="159">
        <f t="shared" si="6"/>
        <v>1.68</v>
      </c>
      <c r="C51" s="225">
        <v>2.0099999999999998</v>
      </c>
      <c r="D51" s="91"/>
      <c r="E51" s="151" t="s">
        <v>148</v>
      </c>
      <c r="F51" s="137">
        <f t="shared" si="3"/>
        <v>2125</v>
      </c>
      <c r="G51" s="156">
        <v>2550</v>
      </c>
      <c r="H51" s="128"/>
      <c r="I51" s="128"/>
    </row>
    <row r="52" spans="1:10" s="1" customFormat="1" ht="27.6" customHeight="1" thickBot="1" x14ac:dyDescent="0.5">
      <c r="A52" s="158" t="s">
        <v>196</v>
      </c>
      <c r="B52" s="159">
        <f t="shared" si="6"/>
        <v>1.68</v>
      </c>
      <c r="C52" s="225">
        <v>2.0099999999999998</v>
      </c>
      <c r="D52" s="127"/>
      <c r="E52" s="162" t="s">
        <v>149</v>
      </c>
      <c r="F52" s="137">
        <f t="shared" si="3"/>
        <v>2281.67</v>
      </c>
      <c r="G52" s="156">
        <v>2738</v>
      </c>
      <c r="H52" s="128"/>
      <c r="I52" s="128"/>
    </row>
    <row r="53" spans="1:10" s="1" customFormat="1" ht="27.6" customHeight="1" thickBot="1" x14ac:dyDescent="0.5">
      <c r="A53" s="158" t="s">
        <v>21</v>
      </c>
      <c r="B53" s="159">
        <f t="shared" si="6"/>
        <v>1.22</v>
      </c>
      <c r="C53" s="225">
        <v>1.46</v>
      </c>
      <c r="D53" s="127"/>
      <c r="E53" s="163" t="s">
        <v>150</v>
      </c>
      <c r="F53" s="146">
        <f t="shared" si="3"/>
        <v>2053.34</v>
      </c>
      <c r="G53" s="166">
        <v>2464</v>
      </c>
      <c r="H53" s="90"/>
      <c r="I53" s="90"/>
      <c r="J53" s="91"/>
    </row>
    <row r="54" spans="1:10" s="1" customFormat="1" ht="27.6" customHeight="1" thickBot="1" x14ac:dyDescent="0.5">
      <c r="A54" s="158" t="s">
        <v>22</v>
      </c>
      <c r="B54" s="159">
        <f t="shared" si="6"/>
        <v>0.94000000000000006</v>
      </c>
      <c r="C54" s="225">
        <v>1.1200000000000001</v>
      </c>
      <c r="D54" s="127"/>
      <c r="E54" s="129" t="s">
        <v>151</v>
      </c>
      <c r="F54" s="137">
        <f t="shared" si="3"/>
        <v>2053.34</v>
      </c>
      <c r="G54" s="156">
        <v>2464</v>
      </c>
      <c r="H54" s="128"/>
      <c r="I54" s="128"/>
    </row>
    <row r="55" spans="1:10" s="1" customFormat="1" ht="27.6" customHeight="1" thickBot="1" x14ac:dyDescent="0.5">
      <c r="A55" s="158" t="s">
        <v>23</v>
      </c>
      <c r="B55" s="159">
        <f t="shared" si="6"/>
        <v>5.6000000000000005</v>
      </c>
      <c r="C55" s="225">
        <v>6.71</v>
      </c>
      <c r="D55" s="127"/>
      <c r="E55" s="129" t="s">
        <v>152</v>
      </c>
      <c r="F55" s="137">
        <f t="shared" si="3"/>
        <v>2083.34</v>
      </c>
      <c r="G55" s="156">
        <v>2500</v>
      </c>
      <c r="H55" s="128"/>
      <c r="I55" s="128"/>
    </row>
    <row r="56" spans="1:10" s="1" customFormat="1" ht="27.6" customHeight="1" thickBot="1" x14ac:dyDescent="0.5">
      <c r="A56" s="158" t="s">
        <v>24</v>
      </c>
      <c r="B56" s="159">
        <f t="shared" si="6"/>
        <v>2.8000000000000003</v>
      </c>
      <c r="C56" s="225">
        <v>3.36</v>
      </c>
      <c r="D56" s="127"/>
      <c r="E56" s="129" t="s">
        <v>200</v>
      </c>
      <c r="F56" s="137">
        <f t="shared" si="3"/>
        <v>2062.5</v>
      </c>
      <c r="G56" s="156">
        <v>2475</v>
      </c>
      <c r="H56" s="128"/>
      <c r="I56" s="128"/>
      <c r="J56" s="49"/>
    </row>
    <row r="57" spans="1:10" s="1" customFormat="1" ht="27.6" customHeight="1" thickBot="1" x14ac:dyDescent="0.5">
      <c r="A57" s="158" t="s">
        <v>25</v>
      </c>
      <c r="B57" s="159">
        <f t="shared" si="6"/>
        <v>2.0100000000000002</v>
      </c>
      <c r="C57" s="225">
        <v>2.41</v>
      </c>
      <c r="D57" s="69"/>
      <c r="E57" s="164" t="s">
        <v>198</v>
      </c>
      <c r="F57" s="165">
        <f t="shared" si="3"/>
        <v>2062.5</v>
      </c>
      <c r="G57" s="166">
        <v>2475</v>
      </c>
      <c r="H57" s="90"/>
      <c r="I57" s="90"/>
      <c r="J57" s="91"/>
    </row>
    <row r="58" spans="1:10" s="1" customFormat="1" ht="27.6" customHeight="1" thickBot="1" x14ac:dyDescent="0.5">
      <c r="A58" s="158" t="s">
        <v>26</v>
      </c>
      <c r="B58" s="159">
        <f t="shared" si="6"/>
        <v>1.25</v>
      </c>
      <c r="C58" s="225">
        <v>1.5</v>
      </c>
      <c r="D58" s="69"/>
      <c r="E58" s="129" t="s">
        <v>153</v>
      </c>
      <c r="F58" s="137">
        <f t="shared" si="3"/>
        <v>2062.5</v>
      </c>
      <c r="G58" s="156">
        <v>2475</v>
      </c>
      <c r="H58" s="128"/>
      <c r="I58" s="128"/>
      <c r="J58" s="38"/>
    </row>
    <row r="59" spans="1:10" s="1" customFormat="1" ht="27.6" customHeight="1" thickBot="1" x14ac:dyDescent="0.5">
      <c r="A59" s="158" t="s">
        <v>27</v>
      </c>
      <c r="B59" s="159">
        <f t="shared" si="6"/>
        <v>8.89</v>
      </c>
      <c r="C59" s="225">
        <v>10.66</v>
      </c>
      <c r="D59" s="69"/>
      <c r="E59" s="155" t="s">
        <v>187</v>
      </c>
      <c r="F59" s="167">
        <v>2150</v>
      </c>
      <c r="G59" s="156">
        <v>2526</v>
      </c>
      <c r="H59" s="128"/>
      <c r="I59" s="128"/>
    </row>
    <row r="60" spans="1:10" s="1" customFormat="1" ht="27.6" customHeight="1" thickBot="1" x14ac:dyDescent="0.5">
      <c r="A60" s="158" t="s">
        <v>28</v>
      </c>
      <c r="B60" s="159">
        <f t="shared" si="6"/>
        <v>5</v>
      </c>
      <c r="C60" s="225">
        <v>5.99</v>
      </c>
      <c r="D60" s="127"/>
      <c r="E60" s="129" t="s">
        <v>189</v>
      </c>
      <c r="F60" s="137">
        <f>CEILING(G60/1.2,0.01)</f>
        <v>2150.84</v>
      </c>
      <c r="G60" s="156">
        <v>2581</v>
      </c>
      <c r="H60" s="128"/>
      <c r="I60" s="128"/>
    </row>
    <row r="61" spans="1:10" s="1" customFormat="1" ht="27.6" customHeight="1" thickBot="1" x14ac:dyDescent="0.5">
      <c r="A61" s="158" t="s">
        <v>29</v>
      </c>
      <c r="B61" s="159">
        <f t="shared" si="6"/>
        <v>3.5100000000000002</v>
      </c>
      <c r="C61" s="225">
        <v>4.21</v>
      </c>
      <c r="D61" s="69"/>
      <c r="E61" s="129" t="s">
        <v>188</v>
      </c>
      <c r="F61" s="137">
        <f>CEILING(G61/1.2,0.01)</f>
        <v>2105</v>
      </c>
      <c r="G61" s="156">
        <v>2526</v>
      </c>
      <c r="H61" s="128"/>
      <c r="I61" s="128"/>
      <c r="J61" s="38"/>
    </row>
    <row r="62" spans="1:10" s="1" customFormat="1" ht="27.6" customHeight="1" thickBot="1" x14ac:dyDescent="0.5">
      <c r="A62" s="158" t="s">
        <v>30</v>
      </c>
      <c r="B62" s="159">
        <f t="shared" si="6"/>
        <v>2.6</v>
      </c>
      <c r="C62" s="225">
        <v>3.12</v>
      </c>
      <c r="D62" s="69"/>
      <c r="E62" s="129" t="s">
        <v>154</v>
      </c>
      <c r="F62" s="137">
        <f>CEILING(G62/1.2,0.01)</f>
        <v>2047.5</v>
      </c>
      <c r="G62" s="156">
        <v>2457</v>
      </c>
      <c r="H62" s="128"/>
      <c r="I62" s="128"/>
      <c r="J62" s="38"/>
    </row>
    <row r="63" spans="1:10" s="1" customFormat="1" ht="27.6" customHeight="1" thickBot="1" x14ac:dyDescent="0.5">
      <c r="A63" s="158" t="s">
        <v>31</v>
      </c>
      <c r="B63" s="159">
        <f t="shared" si="6"/>
        <v>5</v>
      </c>
      <c r="C63" s="225">
        <v>6</v>
      </c>
      <c r="D63" s="127"/>
      <c r="E63" s="275" t="s">
        <v>65</v>
      </c>
      <c r="F63" s="276"/>
      <c r="G63" s="277"/>
      <c r="H63" s="128"/>
      <c r="I63" s="128"/>
    </row>
    <row r="64" spans="1:10" s="1" customFormat="1" ht="27.6" customHeight="1" thickBot="1" x14ac:dyDescent="0.5">
      <c r="A64" s="158" t="s">
        <v>32</v>
      </c>
      <c r="B64" s="159">
        <f t="shared" si="6"/>
        <v>5.6000000000000005</v>
      </c>
      <c r="C64" s="225">
        <v>6.72</v>
      </c>
      <c r="D64" s="127"/>
      <c r="E64" s="129" t="s">
        <v>155</v>
      </c>
      <c r="F64" s="132">
        <f t="shared" ref="F64:F72" si="7">CEILING(G64/1.2,0.01)</f>
        <v>2221.67</v>
      </c>
      <c r="G64" s="156">
        <v>2666</v>
      </c>
      <c r="H64" s="128"/>
      <c r="I64" s="128"/>
      <c r="J64" s="29"/>
    </row>
    <row r="65" spans="1:10" s="1" customFormat="1" ht="27.6" customHeight="1" thickBot="1" x14ac:dyDescent="0.5">
      <c r="A65" s="168" t="s">
        <v>33</v>
      </c>
      <c r="B65" s="159">
        <f t="shared" si="6"/>
        <v>3.88</v>
      </c>
      <c r="C65" s="225">
        <v>4.6500000000000004</v>
      </c>
      <c r="D65" s="127"/>
      <c r="E65" s="129" t="s">
        <v>156</v>
      </c>
      <c r="F65" s="132">
        <f t="shared" si="7"/>
        <v>2184.17</v>
      </c>
      <c r="G65" s="156">
        <v>2621</v>
      </c>
      <c r="H65" s="128"/>
      <c r="I65" s="128"/>
      <c r="J65" s="29"/>
    </row>
    <row r="66" spans="1:10" s="1" customFormat="1" ht="27.6" customHeight="1" thickBot="1" x14ac:dyDescent="0.5">
      <c r="A66" s="168" t="s">
        <v>34</v>
      </c>
      <c r="B66" s="243" t="s">
        <v>216</v>
      </c>
      <c r="C66" s="244"/>
      <c r="D66" s="296" t="s">
        <v>218</v>
      </c>
      <c r="E66" s="129" t="s">
        <v>157</v>
      </c>
      <c r="F66" s="132">
        <f t="shared" si="7"/>
        <v>2070.84</v>
      </c>
      <c r="G66" s="156">
        <v>2485</v>
      </c>
      <c r="H66" s="128"/>
      <c r="I66" s="128"/>
      <c r="J66" s="29"/>
    </row>
    <row r="67" spans="1:10" s="1" customFormat="1" ht="38.25" customHeight="1" thickBot="1" x14ac:dyDescent="0.5">
      <c r="A67" s="294" t="s">
        <v>223</v>
      </c>
      <c r="B67" s="295"/>
      <c r="C67" s="295"/>
      <c r="D67" s="297"/>
      <c r="E67" s="129" t="s">
        <v>158</v>
      </c>
      <c r="F67" s="132">
        <f t="shared" si="7"/>
        <v>2070.84</v>
      </c>
      <c r="G67" s="156">
        <v>2485</v>
      </c>
      <c r="H67" s="128"/>
      <c r="I67" s="128"/>
      <c r="J67" s="29"/>
    </row>
    <row r="68" spans="1:10" s="1" customFormat="1" ht="46.5" customHeight="1" thickBot="1" x14ac:dyDescent="0.5">
      <c r="A68" s="169" t="s">
        <v>277</v>
      </c>
      <c r="B68" s="170">
        <f>CEILING(C68/1.2,0.01)</f>
        <v>1916.67</v>
      </c>
      <c r="C68" s="171">
        <v>2300</v>
      </c>
      <c r="D68" s="297"/>
      <c r="E68" s="129" t="s">
        <v>159</v>
      </c>
      <c r="F68" s="132">
        <f t="shared" si="7"/>
        <v>2070.84</v>
      </c>
      <c r="G68" s="156">
        <v>2485</v>
      </c>
      <c r="H68" s="128"/>
      <c r="I68" s="128"/>
    </row>
    <row r="69" spans="1:10" s="1" customFormat="1" ht="57" customHeight="1" thickBot="1" x14ac:dyDescent="0.5">
      <c r="A69" s="169" t="s">
        <v>278</v>
      </c>
      <c r="B69" s="170">
        <f>CEILING(C69/1.2,0.01)</f>
        <v>1870</v>
      </c>
      <c r="C69" s="172">
        <v>2244</v>
      </c>
      <c r="D69" s="297"/>
      <c r="E69" s="129" t="s">
        <v>160</v>
      </c>
      <c r="F69" s="132">
        <f t="shared" si="7"/>
        <v>2070.84</v>
      </c>
      <c r="G69" s="156">
        <v>2485</v>
      </c>
      <c r="H69" s="128"/>
      <c r="I69" s="128"/>
    </row>
    <row r="70" spans="1:10" s="1" customFormat="1" ht="27.6" customHeight="1" thickBot="1" x14ac:dyDescent="0.5">
      <c r="A70" s="173" t="s">
        <v>279</v>
      </c>
      <c r="B70" s="174">
        <f>CEILING(C70/1.2,0.01)</f>
        <v>1916.67</v>
      </c>
      <c r="C70" s="175">
        <v>2300</v>
      </c>
      <c r="D70" s="298"/>
      <c r="E70" s="129" t="s">
        <v>161</v>
      </c>
      <c r="F70" s="132">
        <f t="shared" si="7"/>
        <v>2070.84</v>
      </c>
      <c r="G70" s="156">
        <v>2485</v>
      </c>
      <c r="H70" s="128"/>
      <c r="I70" s="128"/>
    </row>
    <row r="71" spans="1:10" s="1" customFormat="1" ht="27.6" customHeight="1" thickBot="1" x14ac:dyDescent="0.5">
      <c r="A71" s="176" t="s">
        <v>275</v>
      </c>
      <c r="B71" s="177">
        <f t="shared" ref="B71:B72" si="8">CEILING(C71/1.2,0.01)</f>
        <v>2083.34</v>
      </c>
      <c r="C71" s="178">
        <v>2500</v>
      </c>
      <c r="D71" s="299"/>
      <c r="E71" s="129" t="s">
        <v>162</v>
      </c>
      <c r="F71" s="132">
        <f t="shared" si="7"/>
        <v>2070.84</v>
      </c>
      <c r="G71" s="156">
        <v>2485</v>
      </c>
      <c r="H71" s="128"/>
      <c r="I71" s="128"/>
      <c r="J71" s="29"/>
    </row>
    <row r="72" spans="1:10" ht="27.6" customHeight="1" thickBot="1" x14ac:dyDescent="0.5">
      <c r="A72" s="179" t="s">
        <v>276</v>
      </c>
      <c r="B72" s="180">
        <f t="shared" si="8"/>
        <v>2250</v>
      </c>
      <c r="C72" s="181">
        <v>2700</v>
      </c>
      <c r="D72" s="127"/>
      <c r="E72" s="129" t="s">
        <v>163</v>
      </c>
      <c r="F72" s="132">
        <f t="shared" si="7"/>
        <v>2070.84</v>
      </c>
      <c r="G72" s="156">
        <v>2485</v>
      </c>
      <c r="H72" s="128"/>
      <c r="I72" s="128"/>
    </row>
    <row r="73" spans="1:10" ht="27.6" customHeight="1" x14ac:dyDescent="0.45">
      <c r="A73" s="255" t="s">
        <v>8</v>
      </c>
      <c r="B73" s="256"/>
      <c r="C73" s="257"/>
      <c r="D73" s="127"/>
      <c r="E73" s="275" t="s">
        <v>208</v>
      </c>
      <c r="F73" s="276"/>
      <c r="G73" s="277"/>
      <c r="H73" s="128"/>
      <c r="I73" s="128"/>
    </row>
    <row r="74" spans="1:10" ht="27.6" customHeight="1" thickBot="1" x14ac:dyDescent="0.55000000000000004">
      <c r="A74" s="129" t="s">
        <v>38</v>
      </c>
      <c r="B74" s="132">
        <f t="shared" ref="B74:B80" si="9">CEILING(C74/1.2,0.01)</f>
        <v>2258.34</v>
      </c>
      <c r="C74" s="156">
        <v>2710</v>
      </c>
      <c r="D74" s="127"/>
      <c r="E74" s="155" t="s">
        <v>172</v>
      </c>
      <c r="F74" s="132">
        <f t="shared" ref="F74:F82" si="10">CEILING(G74/1.2,0.01)</f>
        <v>2053.34</v>
      </c>
      <c r="G74" s="156">
        <v>2464</v>
      </c>
      <c r="H74" s="128"/>
      <c r="I74" s="128"/>
      <c r="J74" s="87"/>
    </row>
    <row r="75" spans="1:10" ht="27.6" customHeight="1" thickBot="1" x14ac:dyDescent="0.5">
      <c r="A75" s="129" t="s">
        <v>86</v>
      </c>
      <c r="B75" s="132">
        <f t="shared" si="9"/>
        <v>2265.84</v>
      </c>
      <c r="C75" s="156">
        <v>2719</v>
      </c>
      <c r="D75" s="127"/>
      <c r="E75" s="129" t="s">
        <v>173</v>
      </c>
      <c r="F75" s="132">
        <f t="shared" si="10"/>
        <v>2053.34</v>
      </c>
      <c r="G75" s="156">
        <v>2464</v>
      </c>
      <c r="H75" s="128"/>
      <c r="I75" s="128"/>
    </row>
    <row r="76" spans="1:10" ht="27.6" customHeight="1" thickBot="1" x14ac:dyDescent="0.5">
      <c r="A76" s="129" t="s">
        <v>2</v>
      </c>
      <c r="B76" s="132">
        <f t="shared" si="9"/>
        <v>2264.17</v>
      </c>
      <c r="C76" s="156">
        <v>2717</v>
      </c>
      <c r="D76" s="127"/>
      <c r="E76" s="182" t="s">
        <v>174</v>
      </c>
      <c r="F76" s="154">
        <f t="shared" si="10"/>
        <v>2053.34</v>
      </c>
      <c r="G76" s="143">
        <v>2464</v>
      </c>
      <c r="H76" s="90"/>
      <c r="I76" s="90"/>
      <c r="J76" s="85" t="s">
        <v>211</v>
      </c>
    </row>
    <row r="77" spans="1:10" ht="27.6" customHeight="1" thickBot="1" x14ac:dyDescent="0.5">
      <c r="A77" s="129" t="s">
        <v>3</v>
      </c>
      <c r="B77" s="132">
        <f t="shared" si="9"/>
        <v>2237.5</v>
      </c>
      <c r="C77" s="156">
        <v>2685</v>
      </c>
      <c r="D77" s="127"/>
      <c r="E77" s="129" t="s">
        <v>175</v>
      </c>
      <c r="F77" s="132">
        <f t="shared" si="10"/>
        <v>2101.67</v>
      </c>
      <c r="G77" s="156">
        <v>2522</v>
      </c>
      <c r="H77" s="128"/>
      <c r="I77" s="128"/>
    </row>
    <row r="78" spans="1:10" ht="27.6" customHeight="1" thickBot="1" x14ac:dyDescent="0.5">
      <c r="A78" s="129" t="s">
        <v>4</v>
      </c>
      <c r="B78" s="132">
        <f t="shared" si="9"/>
        <v>2220.84</v>
      </c>
      <c r="C78" s="156">
        <v>2665</v>
      </c>
      <c r="D78" s="127"/>
      <c r="E78" s="129" t="s">
        <v>176</v>
      </c>
      <c r="F78" s="132">
        <f t="shared" si="10"/>
        <v>2053.34</v>
      </c>
      <c r="G78" s="156">
        <v>2464</v>
      </c>
      <c r="H78" s="128"/>
      <c r="I78" s="128"/>
    </row>
    <row r="79" spans="1:10" ht="27.6" customHeight="1" thickBot="1" x14ac:dyDescent="0.5">
      <c r="A79" s="129" t="s">
        <v>5</v>
      </c>
      <c r="B79" s="132">
        <f t="shared" si="9"/>
        <v>2237.5</v>
      </c>
      <c r="C79" s="156">
        <v>2685</v>
      </c>
      <c r="D79" s="127"/>
      <c r="E79" s="129" t="s">
        <v>177</v>
      </c>
      <c r="F79" s="132">
        <f t="shared" si="10"/>
        <v>2024.17</v>
      </c>
      <c r="G79" s="156">
        <v>2429</v>
      </c>
      <c r="H79" s="128"/>
      <c r="I79" s="128"/>
    </row>
    <row r="80" spans="1:10" ht="27.6" customHeight="1" thickBot="1" x14ac:dyDescent="0.5">
      <c r="A80" s="129" t="s">
        <v>6</v>
      </c>
      <c r="B80" s="132">
        <f t="shared" si="9"/>
        <v>2292.5</v>
      </c>
      <c r="C80" s="156">
        <v>2751</v>
      </c>
      <c r="D80" s="90"/>
      <c r="E80" s="129" t="s">
        <v>178</v>
      </c>
      <c r="F80" s="132">
        <f t="shared" si="10"/>
        <v>2033.3400000000001</v>
      </c>
      <c r="G80" s="156">
        <v>2440</v>
      </c>
      <c r="H80" s="128"/>
      <c r="I80" s="128"/>
    </row>
    <row r="81" spans="1:10" ht="27.6" customHeight="1" thickBot="1" x14ac:dyDescent="0.5">
      <c r="A81" s="129" t="s">
        <v>214</v>
      </c>
      <c r="B81" s="132">
        <v>2492</v>
      </c>
      <c r="C81" s="156">
        <v>2896</v>
      </c>
      <c r="D81" s="127"/>
      <c r="E81" s="129" t="s">
        <v>179</v>
      </c>
      <c r="F81" s="132">
        <f t="shared" si="10"/>
        <v>2223.34</v>
      </c>
      <c r="G81" s="156">
        <v>2668</v>
      </c>
      <c r="H81" s="128"/>
      <c r="I81" s="128"/>
    </row>
    <row r="82" spans="1:10" ht="27.6" customHeight="1" thickBot="1" x14ac:dyDescent="0.5">
      <c r="A82" s="129" t="s">
        <v>7</v>
      </c>
      <c r="B82" s="132">
        <f>CEILING(C82/1.2,0.01)</f>
        <v>2561.67</v>
      </c>
      <c r="C82" s="156">
        <v>3074</v>
      </c>
      <c r="D82" s="127"/>
      <c r="E82" s="129" t="s">
        <v>179</v>
      </c>
      <c r="F82" s="132">
        <f t="shared" si="10"/>
        <v>2223.34</v>
      </c>
      <c r="G82" s="156">
        <v>2668</v>
      </c>
      <c r="H82" s="128"/>
      <c r="I82" s="128"/>
    </row>
    <row r="83" spans="1:10" ht="27.6" customHeight="1" thickBot="1" x14ac:dyDescent="0.5">
      <c r="A83" s="278" t="s">
        <v>39</v>
      </c>
      <c r="B83" s="279"/>
      <c r="C83" s="280"/>
      <c r="D83" s="127"/>
      <c r="E83" s="267" t="s">
        <v>72</v>
      </c>
      <c r="F83" s="268"/>
      <c r="G83" s="269"/>
      <c r="H83" s="128"/>
      <c r="I83" s="128"/>
    </row>
    <row r="84" spans="1:10" ht="27.6" customHeight="1" thickBot="1" x14ac:dyDescent="0.5">
      <c r="A84" s="183" t="s">
        <v>180</v>
      </c>
      <c r="B84" s="184">
        <f>CEILING(C84/1.2,0.01)</f>
        <v>2340.84</v>
      </c>
      <c r="C84" s="133">
        <v>2809</v>
      </c>
      <c r="D84" s="127"/>
      <c r="E84" s="158" t="s">
        <v>164</v>
      </c>
      <c r="F84" s="185">
        <f t="shared" ref="F84:F92" si="11">CEILING(G84/1.2,0.01)</f>
        <v>2743.34</v>
      </c>
      <c r="G84" s="156">
        <v>3292</v>
      </c>
      <c r="H84" s="128"/>
      <c r="I84" s="128"/>
    </row>
    <row r="85" spans="1:10" ht="27.6" customHeight="1" thickBot="1" x14ac:dyDescent="0.5">
      <c r="A85" s="129" t="s">
        <v>181</v>
      </c>
      <c r="B85" s="184">
        <f>CEILING(C85/1.2,0.01)</f>
        <v>2310</v>
      </c>
      <c r="C85" s="156">
        <v>2772</v>
      </c>
      <c r="D85" s="127"/>
      <c r="E85" s="186" t="s">
        <v>165</v>
      </c>
      <c r="F85" s="185">
        <f t="shared" si="11"/>
        <v>2404.17</v>
      </c>
      <c r="G85" s="156">
        <v>2885</v>
      </c>
      <c r="H85" s="128"/>
      <c r="I85" s="128"/>
    </row>
    <row r="86" spans="1:10" ht="27.6" customHeight="1" thickBot="1" x14ac:dyDescent="0.5">
      <c r="A86" s="131" t="s">
        <v>182</v>
      </c>
      <c r="B86" s="184">
        <f>CEILING(C86/1.2,0.01)</f>
        <v>2215</v>
      </c>
      <c r="C86" s="156">
        <v>2658</v>
      </c>
      <c r="D86" s="91"/>
      <c r="E86" s="189" t="s">
        <v>166</v>
      </c>
      <c r="F86" s="185">
        <f t="shared" si="11"/>
        <v>2365.84</v>
      </c>
      <c r="G86" s="156">
        <v>2839</v>
      </c>
      <c r="H86" s="128"/>
      <c r="I86" s="128"/>
    </row>
    <row r="87" spans="1:10" ht="27.6" customHeight="1" thickBot="1" x14ac:dyDescent="0.5">
      <c r="A87" s="187" t="s">
        <v>183</v>
      </c>
      <c r="B87" s="188">
        <f>CEILING(C87/1.2,0.01)</f>
        <v>2217.5</v>
      </c>
      <c r="C87" s="166">
        <v>2661</v>
      </c>
      <c r="D87" s="127"/>
      <c r="E87" s="189" t="s">
        <v>167</v>
      </c>
      <c r="F87" s="185">
        <f t="shared" si="11"/>
        <v>2537.5</v>
      </c>
      <c r="G87" s="156">
        <v>3045</v>
      </c>
      <c r="H87" s="128"/>
      <c r="I87" s="128"/>
    </row>
    <row r="88" spans="1:10" ht="27.6" customHeight="1" thickBot="1" x14ac:dyDescent="0.5">
      <c r="A88" s="190" t="s">
        <v>184</v>
      </c>
      <c r="B88" s="184">
        <f>CEILING(C88/1.2,0.01)</f>
        <v>2240</v>
      </c>
      <c r="C88" s="156">
        <v>2688</v>
      </c>
      <c r="D88" s="127"/>
      <c r="E88" s="189" t="s">
        <v>168</v>
      </c>
      <c r="F88" s="185">
        <f t="shared" si="11"/>
        <v>2582.5</v>
      </c>
      <c r="G88" s="156">
        <v>3099</v>
      </c>
      <c r="H88" s="128"/>
      <c r="I88" s="128"/>
    </row>
    <row r="89" spans="1:10" ht="27.6" customHeight="1" thickBot="1" x14ac:dyDescent="0.5">
      <c r="A89" s="255" t="s">
        <v>79</v>
      </c>
      <c r="B89" s="256"/>
      <c r="C89" s="257"/>
      <c r="D89" s="127"/>
      <c r="E89" s="193" t="s">
        <v>169</v>
      </c>
      <c r="F89" s="185">
        <f t="shared" si="11"/>
        <v>2550.84</v>
      </c>
      <c r="G89" s="156">
        <v>3061</v>
      </c>
      <c r="H89" s="128"/>
      <c r="I89" s="128"/>
    </row>
    <row r="90" spans="1:10" ht="27.6" customHeight="1" thickBot="1" x14ac:dyDescent="0.5">
      <c r="A90" s="191" t="s">
        <v>77</v>
      </c>
      <c r="B90" s="192">
        <f>CEILING(C90/1.2,0.01)</f>
        <v>7.48</v>
      </c>
      <c r="C90" s="226">
        <v>8.9700000000000006</v>
      </c>
      <c r="D90" s="127"/>
      <c r="E90" s="193" t="s">
        <v>170</v>
      </c>
      <c r="F90" s="185">
        <f t="shared" si="11"/>
        <v>2563.34</v>
      </c>
      <c r="G90" s="156">
        <v>3076</v>
      </c>
      <c r="H90" s="128"/>
      <c r="I90" s="128"/>
    </row>
    <row r="91" spans="1:10" ht="27.6" customHeight="1" thickBot="1" x14ac:dyDescent="0.5">
      <c r="A91" s="194" t="s">
        <v>78</v>
      </c>
      <c r="B91" s="192">
        <f>CEILING(C91/1.2,0.01)</f>
        <v>6.12</v>
      </c>
      <c r="C91" s="226">
        <v>7.34</v>
      </c>
      <c r="D91" s="195"/>
      <c r="E91" s="193" t="s">
        <v>171</v>
      </c>
      <c r="F91" s="185">
        <f t="shared" si="11"/>
        <v>3717.5</v>
      </c>
      <c r="G91" s="156">
        <v>4461</v>
      </c>
      <c r="H91" s="196"/>
      <c r="I91" s="197"/>
    </row>
    <row r="92" spans="1:10" ht="27.6" customHeight="1" thickBot="1" x14ac:dyDescent="0.5">
      <c r="A92" s="264" t="s">
        <v>80</v>
      </c>
      <c r="B92" s="265"/>
      <c r="C92" s="266"/>
      <c r="D92" s="195"/>
      <c r="E92" s="200" t="s">
        <v>202</v>
      </c>
      <c r="F92" s="185">
        <f t="shared" si="11"/>
        <v>3537.5</v>
      </c>
      <c r="G92" s="156">
        <v>4245</v>
      </c>
      <c r="H92" s="201">
        <v>48.3</v>
      </c>
      <c r="I92" s="197"/>
      <c r="J92" s="49"/>
    </row>
    <row r="93" spans="1:10" ht="27.6" customHeight="1" x14ac:dyDescent="0.45">
      <c r="A93" s="198" t="s">
        <v>185</v>
      </c>
      <c r="B93" s="199">
        <f>CEILING(C93/1.2,0.01)</f>
        <v>2169.17</v>
      </c>
      <c r="C93" s="224">
        <v>2603</v>
      </c>
      <c r="D93" s="91"/>
      <c r="E93" s="258" t="s">
        <v>265</v>
      </c>
      <c r="F93" s="259"/>
      <c r="G93" s="260"/>
      <c r="H93" s="203"/>
      <c r="I93" s="204"/>
    </row>
    <row r="94" spans="1:10" ht="27.6" customHeight="1" thickBot="1" x14ac:dyDescent="0.5">
      <c r="A94" s="202" t="s">
        <v>186</v>
      </c>
      <c r="B94" s="199">
        <f>CEILING(C94/1.2,0.01)</f>
        <v>2138.34</v>
      </c>
      <c r="C94" s="224">
        <v>2566</v>
      </c>
      <c r="D94" s="127"/>
      <c r="E94" s="258"/>
      <c r="F94" s="259"/>
      <c r="G94" s="260"/>
      <c r="H94" s="128"/>
      <c r="I94" s="128"/>
    </row>
    <row r="95" spans="1:10" ht="27.6" customHeight="1" x14ac:dyDescent="0.45">
      <c r="A95" s="245" t="s">
        <v>266</v>
      </c>
      <c r="B95" s="246"/>
      <c r="C95" s="247"/>
      <c r="D95" s="127"/>
      <c r="E95" s="258"/>
      <c r="F95" s="259"/>
      <c r="G95" s="260"/>
      <c r="H95" s="128"/>
      <c r="I95" s="128"/>
    </row>
    <row r="96" spans="1:10" ht="81" customHeight="1" thickBot="1" x14ac:dyDescent="0.5">
      <c r="A96" s="248"/>
      <c r="B96" s="249"/>
      <c r="C96" s="250"/>
      <c r="D96" s="127"/>
      <c r="E96" s="261"/>
      <c r="F96" s="262"/>
      <c r="G96" s="263"/>
      <c r="H96" s="128"/>
      <c r="I96" s="128"/>
    </row>
    <row r="97" spans="1:9" ht="18.600000000000001" customHeight="1" thickBot="1" x14ac:dyDescent="0.3">
      <c r="A97" s="251"/>
      <c r="B97" s="252"/>
      <c r="C97" s="253"/>
      <c r="D97" s="233"/>
      <c r="E97" s="233"/>
      <c r="F97" s="233"/>
      <c r="G97" s="233"/>
      <c r="H97" s="233"/>
      <c r="I97" s="234"/>
    </row>
    <row r="98" spans="1:9" ht="15" customHeight="1" x14ac:dyDescent="0.25">
      <c r="A98" s="232" t="s">
        <v>267</v>
      </c>
      <c r="B98" s="233"/>
      <c r="C98" s="233"/>
      <c r="D98" s="236"/>
      <c r="E98" s="236"/>
      <c r="F98" s="236"/>
      <c r="G98" s="236"/>
      <c r="H98" s="236"/>
      <c r="I98" s="237"/>
    </row>
    <row r="99" spans="1:9" ht="45" customHeight="1" x14ac:dyDescent="0.25">
      <c r="A99" s="235"/>
      <c r="B99" s="236"/>
      <c r="C99" s="236"/>
      <c r="D99" s="236"/>
      <c r="E99" s="236"/>
      <c r="F99" s="236"/>
      <c r="G99" s="236"/>
      <c r="H99" s="236"/>
      <c r="I99" s="237"/>
    </row>
    <row r="100" spans="1:9" ht="15.75" hidden="1" customHeight="1" thickBot="1" x14ac:dyDescent="0.3">
      <c r="A100" s="235"/>
      <c r="B100" s="236"/>
      <c r="C100" s="236"/>
      <c r="D100" s="239"/>
      <c r="E100" s="239"/>
      <c r="F100" s="239"/>
      <c r="G100" s="239"/>
      <c r="H100" s="239"/>
      <c r="I100" s="240"/>
    </row>
    <row r="101" spans="1:9" ht="29.25" thickBot="1" x14ac:dyDescent="0.3">
      <c r="A101" s="238"/>
      <c r="B101" s="239"/>
      <c r="C101" s="239"/>
    </row>
  </sheetData>
  <mergeCells count="24">
    <mergeCell ref="A1:D1"/>
    <mergeCell ref="A19:C19"/>
    <mergeCell ref="E63:G63"/>
    <mergeCell ref="A83:C83"/>
    <mergeCell ref="A3:G4"/>
    <mergeCell ref="A73:C73"/>
    <mergeCell ref="E11:G11"/>
    <mergeCell ref="E15:G15"/>
    <mergeCell ref="E23:G23"/>
    <mergeCell ref="A6:C6"/>
    <mergeCell ref="E6:G6"/>
    <mergeCell ref="A27:C27"/>
    <mergeCell ref="A34:C34"/>
    <mergeCell ref="A67:C67"/>
    <mergeCell ref="D66:D71"/>
    <mergeCell ref="E73:G73"/>
    <mergeCell ref="A49:C49"/>
    <mergeCell ref="B66:C66"/>
    <mergeCell ref="A95:C97"/>
    <mergeCell ref="C2:I2"/>
    <mergeCell ref="A89:C89"/>
    <mergeCell ref="E93:G96"/>
    <mergeCell ref="A92:C92"/>
    <mergeCell ref="E83:G83"/>
  </mergeCells>
  <pageMargins left="0.70866141732283472" right="0.70866141732283472" top="0.74803149606299213" bottom="0.74803149606299213" header="0.31496062992125984" footer="0.31496062992125984"/>
  <pageSetup paperSize="9" scale="2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P101"/>
  <sheetViews>
    <sheetView tabSelected="1" zoomScale="90" zoomScaleNormal="90" workbookViewId="0">
      <selection activeCell="A2" sqref="A2"/>
    </sheetView>
  </sheetViews>
  <sheetFormatPr defaultRowHeight="18.75" x14ac:dyDescent="0.3"/>
  <cols>
    <col min="1" max="1" width="72" style="208" customWidth="1"/>
    <col min="2" max="2" width="10.28515625" hidden="1" customWidth="1"/>
    <col min="3" max="3" width="26.42578125" style="8" customWidth="1"/>
    <col min="4" max="4" width="10.140625" customWidth="1"/>
    <col min="5" max="5" width="22.7109375" style="8" customWidth="1"/>
    <col min="6" max="6" width="51.7109375" style="8" customWidth="1"/>
    <col min="7" max="7" width="19.85546875" style="8" hidden="1" customWidth="1"/>
    <col min="8" max="8" width="26.5703125" style="43" customWidth="1"/>
    <col min="9" max="9" width="12.5703125" customWidth="1"/>
    <col min="10" max="10" width="0.140625" customWidth="1"/>
    <col min="11" max="11" width="23.5703125" style="8" customWidth="1"/>
  </cols>
  <sheetData>
    <row r="1" spans="1:16" ht="21.75" customHeight="1" x14ac:dyDescent="0.25">
      <c r="A1" s="310" t="s">
        <v>71</v>
      </c>
      <c r="B1" s="310"/>
      <c r="C1" s="310"/>
      <c r="D1" s="310"/>
      <c r="E1" s="310"/>
      <c r="F1" s="310"/>
      <c r="G1" s="310"/>
      <c r="H1" s="310"/>
      <c r="I1" s="310"/>
    </row>
    <row r="2" spans="1:16" ht="27" customHeight="1" x14ac:dyDescent="0.4">
      <c r="A2" s="230" t="s">
        <v>281</v>
      </c>
      <c r="B2" s="72"/>
      <c r="C2" s="308" t="s">
        <v>87</v>
      </c>
      <c r="D2" s="309"/>
      <c r="E2" s="309"/>
      <c r="F2" s="309"/>
      <c r="G2" s="309"/>
      <c r="H2" s="309"/>
      <c r="I2" s="309"/>
    </row>
    <row r="3" spans="1:16" ht="24.75" customHeight="1" x14ac:dyDescent="0.25">
      <c r="A3" s="207" t="s">
        <v>268</v>
      </c>
      <c r="C3" s="311" t="s">
        <v>217</v>
      </c>
      <c r="D3" s="311"/>
      <c r="E3" s="311"/>
      <c r="F3" s="311"/>
      <c r="G3" s="311"/>
      <c r="H3" s="311"/>
      <c r="I3" s="311"/>
    </row>
    <row r="4" spans="1:16" ht="21.75" hidden="1" customHeight="1" x14ac:dyDescent="0.3"/>
    <row r="5" spans="1:16" ht="6" customHeight="1" thickBot="1" x14ac:dyDescent="0.35"/>
    <row r="6" spans="1:16" ht="54.6" customHeight="1" thickBot="1" x14ac:dyDescent="0.4">
      <c r="A6" s="209" t="s">
        <v>42</v>
      </c>
      <c r="B6" s="82" t="s">
        <v>209</v>
      </c>
      <c r="C6" s="47" t="s">
        <v>203</v>
      </c>
      <c r="D6" s="7" t="s">
        <v>43</v>
      </c>
      <c r="E6" s="117" t="s">
        <v>271</v>
      </c>
      <c r="F6" s="6" t="s">
        <v>42</v>
      </c>
      <c r="G6" s="82" t="s">
        <v>209</v>
      </c>
      <c r="H6" s="47" t="s">
        <v>204</v>
      </c>
      <c r="I6" s="7" t="s">
        <v>43</v>
      </c>
      <c r="K6" s="117" t="s">
        <v>225</v>
      </c>
    </row>
    <row r="7" spans="1:16" ht="18.75" customHeight="1" x14ac:dyDescent="0.3">
      <c r="A7" s="205" t="s">
        <v>56</v>
      </c>
      <c r="B7" s="52"/>
      <c r="C7" s="52" t="s">
        <v>45</v>
      </c>
      <c r="D7" s="53" t="s">
        <v>44</v>
      </c>
      <c r="E7" s="231" t="s">
        <v>272</v>
      </c>
      <c r="F7" s="51" t="s">
        <v>58</v>
      </c>
      <c r="G7" s="52"/>
      <c r="H7" s="48">
        <v>9</v>
      </c>
      <c r="I7" s="53" t="s">
        <v>57</v>
      </c>
      <c r="K7" s="231" t="s">
        <v>272</v>
      </c>
    </row>
    <row r="8" spans="1:16" ht="18.75" customHeight="1" x14ac:dyDescent="0.35">
      <c r="A8" s="89" t="s">
        <v>213</v>
      </c>
      <c r="B8" s="83">
        <f t="shared" ref="B8:B19" si="0">CEILING(C8/1.2,0.01)</f>
        <v>0.44</v>
      </c>
      <c r="C8" s="83">
        <f>D8*'цена за тн опт '!C7/1000</f>
        <v>0.52303200000000005</v>
      </c>
      <c r="D8" s="98">
        <v>0.222</v>
      </c>
      <c r="E8" s="121">
        <f>C8*1.15</f>
        <v>0.60148679999999999</v>
      </c>
      <c r="F8" s="101">
        <v>1</v>
      </c>
      <c r="G8" s="67">
        <f>CEILING(H8/1.2,0.01)</f>
        <v>60.800000000000004</v>
      </c>
      <c r="H8" s="67">
        <f>I8*'цена за тн опт '!G7/1000</f>
        <v>72.95</v>
      </c>
      <c r="I8" s="62">
        <v>25</v>
      </c>
      <c r="K8" s="126">
        <f>H8*1.15</f>
        <v>83.892499999999998</v>
      </c>
    </row>
    <row r="9" spans="1:16" ht="18.75" customHeight="1" x14ac:dyDescent="0.35">
      <c r="A9" s="17" t="s">
        <v>89</v>
      </c>
      <c r="B9" s="67">
        <f t="shared" si="0"/>
        <v>0.78</v>
      </c>
      <c r="C9" s="67">
        <f>D9*'цена за тн опт '!C8/1000</f>
        <v>0.93159999999999998</v>
      </c>
      <c r="D9" s="99">
        <v>0.4</v>
      </c>
      <c r="E9" s="121">
        <f t="shared" ref="E9:E19" si="1">C9*1.15</f>
        <v>1.07134</v>
      </c>
      <c r="F9" s="101">
        <v>1.2</v>
      </c>
      <c r="G9" s="67">
        <f>CEILING(H9/1.2,0.01)</f>
        <v>68.98</v>
      </c>
      <c r="H9" s="67">
        <f>I9*'цена за тн опт '!G8/1000</f>
        <v>82.766000000000005</v>
      </c>
      <c r="I9" s="62">
        <v>29</v>
      </c>
      <c r="K9" s="126">
        <f t="shared" ref="K9:K11" si="2">H9*1.15</f>
        <v>95.180899999999994</v>
      </c>
    </row>
    <row r="10" spans="1:16" ht="18.75" customHeight="1" x14ac:dyDescent="0.35">
      <c r="A10" s="17" t="s">
        <v>100</v>
      </c>
      <c r="B10" s="67">
        <f t="shared" si="0"/>
        <v>1.17</v>
      </c>
      <c r="C10" s="67">
        <f>D10*'цена за тн опт '!C9/1000</f>
        <v>1.3922999999999999</v>
      </c>
      <c r="D10" s="99">
        <v>0.63</v>
      </c>
      <c r="E10" s="121">
        <f t="shared" si="1"/>
        <v>1.6011449999999998</v>
      </c>
      <c r="F10" s="101">
        <v>1.5</v>
      </c>
      <c r="G10" s="67">
        <f>CEILING(H10/1.2,0.01)</f>
        <v>88</v>
      </c>
      <c r="H10" s="67">
        <f>I10*'цена за тн опт '!G9/1000</f>
        <v>105.598</v>
      </c>
      <c r="I10" s="62">
        <v>37</v>
      </c>
      <c r="K10" s="126">
        <f t="shared" si="2"/>
        <v>121.43769999999999</v>
      </c>
    </row>
    <row r="11" spans="1:16" ht="19.149999999999999" customHeight="1" x14ac:dyDescent="0.35">
      <c r="A11" s="17" t="s">
        <v>99</v>
      </c>
      <c r="B11" s="67">
        <f t="shared" si="0"/>
        <v>1.62</v>
      </c>
      <c r="C11" s="67">
        <f>D11*'цена за тн опт '!C10/1000</f>
        <v>1.9332</v>
      </c>
      <c r="D11" s="99">
        <v>0.9</v>
      </c>
      <c r="E11" s="121">
        <f t="shared" si="1"/>
        <v>2.2231799999999997</v>
      </c>
      <c r="F11" s="101">
        <v>2</v>
      </c>
      <c r="G11" s="67">
        <f>CEILING(H11/1.2,0.01)</f>
        <v>118.92</v>
      </c>
      <c r="H11" s="67">
        <f>I11*'цена за тн опт '!G10/1000</f>
        <v>142.69999999999999</v>
      </c>
      <c r="I11" s="62">
        <v>50</v>
      </c>
      <c r="K11" s="126">
        <f t="shared" si="2"/>
        <v>164.10499999999996</v>
      </c>
    </row>
    <row r="12" spans="1:16" ht="18.75" customHeight="1" thickBot="1" x14ac:dyDescent="0.4">
      <c r="A12" s="17" t="s">
        <v>101</v>
      </c>
      <c r="B12" s="67">
        <f t="shared" si="0"/>
        <v>2.17</v>
      </c>
      <c r="C12" s="67">
        <f>D12*'цена за тн опт '!C11/1000</f>
        <v>2.5990799999999998</v>
      </c>
      <c r="D12" s="99">
        <v>1.21</v>
      </c>
      <c r="E12" s="121">
        <f t="shared" si="1"/>
        <v>2.9889419999999998</v>
      </c>
      <c r="F12" s="102" t="s">
        <v>59</v>
      </c>
      <c r="G12" s="48"/>
      <c r="H12" s="48" t="s">
        <v>48</v>
      </c>
      <c r="I12" s="53" t="s">
        <v>57</v>
      </c>
      <c r="K12" s="231" t="s">
        <v>272</v>
      </c>
    </row>
    <row r="13" spans="1:16" ht="18.75" customHeight="1" x14ac:dyDescent="0.35">
      <c r="A13" s="17" t="s">
        <v>90</v>
      </c>
      <c r="B13" s="67">
        <f t="shared" si="0"/>
        <v>2.83</v>
      </c>
      <c r="C13" s="67">
        <f>D13*'цена за тн опт '!C12/1000</f>
        <v>3.39384</v>
      </c>
      <c r="D13" s="99">
        <v>1.58</v>
      </c>
      <c r="E13" s="121">
        <f t="shared" si="1"/>
        <v>3.9029159999999998</v>
      </c>
      <c r="F13" s="103" t="s">
        <v>1</v>
      </c>
      <c r="G13" s="67">
        <f>CEILING(H13/1.2,0.01)</f>
        <v>208.17000000000002</v>
      </c>
      <c r="H13" s="67">
        <f>I13*'цена за тн опт '!G12/1000</f>
        <v>249.804</v>
      </c>
      <c r="I13" s="62">
        <v>81</v>
      </c>
      <c r="K13" s="126">
        <f t="shared" ref="K13:K15" si="3">H13*1.15</f>
        <v>287.27459999999996</v>
      </c>
    </row>
    <row r="14" spans="1:16" ht="18.75" customHeight="1" x14ac:dyDescent="0.35">
      <c r="A14" s="17" t="s">
        <v>91</v>
      </c>
      <c r="B14" s="67">
        <f t="shared" si="0"/>
        <v>3.62</v>
      </c>
      <c r="C14" s="67">
        <f>D14*'цена за тн опт '!C13/1000</f>
        <v>4.3360000000000003</v>
      </c>
      <c r="D14" s="99">
        <v>2</v>
      </c>
      <c r="E14" s="121">
        <f t="shared" si="1"/>
        <v>4.9863999999999997</v>
      </c>
      <c r="F14" s="104" t="s">
        <v>2</v>
      </c>
      <c r="G14" s="67">
        <f>CEILING(H14/1.2,0.01)</f>
        <v>747</v>
      </c>
      <c r="H14" s="67">
        <f>I14*'цена за тн опт '!G13/1000</f>
        <v>896.4</v>
      </c>
      <c r="I14" s="62">
        <v>300</v>
      </c>
      <c r="K14" s="126">
        <f t="shared" si="3"/>
        <v>1030.8599999999999</v>
      </c>
      <c r="P14" t="s">
        <v>190</v>
      </c>
    </row>
    <row r="15" spans="1:16" ht="18.75" customHeight="1" thickBot="1" x14ac:dyDescent="0.4">
      <c r="A15" s="17" t="s">
        <v>92</v>
      </c>
      <c r="B15" s="67">
        <f t="shared" si="0"/>
        <v>4.43</v>
      </c>
      <c r="C15" s="67">
        <f>D15*'цена за тн опт '!C14/1000</f>
        <v>5.3055600000000007</v>
      </c>
      <c r="D15" s="99">
        <v>2.4700000000000002</v>
      </c>
      <c r="E15" s="121">
        <f t="shared" si="1"/>
        <v>6.101394</v>
      </c>
      <c r="F15" s="105" t="s">
        <v>3</v>
      </c>
      <c r="G15" s="67">
        <f>CEILING(H15/1.2,0.01)</f>
        <v>953.67000000000007</v>
      </c>
      <c r="H15" s="67">
        <f>I15*'цена за тн опт '!G14/1000</f>
        <v>1144.404</v>
      </c>
      <c r="I15" s="62">
        <v>383</v>
      </c>
      <c r="K15" s="126">
        <f t="shared" si="3"/>
        <v>1316.0645999999999</v>
      </c>
    </row>
    <row r="16" spans="1:16" ht="18.75" customHeight="1" thickBot="1" x14ac:dyDescent="0.4">
      <c r="A16" s="17" t="s">
        <v>93</v>
      </c>
      <c r="B16" s="67">
        <f t="shared" si="0"/>
        <v>5.39</v>
      </c>
      <c r="C16" s="67">
        <f>D16*'цена за тн опт '!C15/1000</f>
        <v>6.4606400000000006</v>
      </c>
      <c r="D16" s="99">
        <v>2.98</v>
      </c>
      <c r="E16" s="121">
        <f t="shared" si="1"/>
        <v>7.4297360000000001</v>
      </c>
      <c r="F16" s="102" t="s">
        <v>60</v>
      </c>
      <c r="G16" s="48"/>
      <c r="H16" s="48" t="s">
        <v>48</v>
      </c>
      <c r="I16" s="53" t="s">
        <v>57</v>
      </c>
      <c r="K16" s="231" t="s">
        <v>272</v>
      </c>
    </row>
    <row r="17" spans="1:14" ht="18.75" customHeight="1" x14ac:dyDescent="0.35">
      <c r="A17" s="17" t="s">
        <v>94</v>
      </c>
      <c r="B17" s="67">
        <f t="shared" si="0"/>
        <v>6.9</v>
      </c>
      <c r="C17" s="67">
        <f>D17*'цена за тн опт '!C16/1000</f>
        <v>8.2698000000000018</v>
      </c>
      <c r="D17" s="99">
        <v>3.85</v>
      </c>
      <c r="E17" s="121">
        <f t="shared" si="1"/>
        <v>9.510270000000002</v>
      </c>
      <c r="F17" s="103" t="s">
        <v>61</v>
      </c>
      <c r="G17" s="67">
        <f t="shared" ref="G17:G23" si="4">CEILING(H17/1.2,0.01)</f>
        <v>39.369999999999997</v>
      </c>
      <c r="H17" s="67">
        <f>I17*'цена за тн опт '!G16/1000</f>
        <v>47.235999999999997</v>
      </c>
      <c r="I17" s="12">
        <v>14</v>
      </c>
      <c r="K17" s="126">
        <f t="shared" ref="K17:K23" si="5">H17*1.15</f>
        <v>54.32139999999999</v>
      </c>
      <c r="N17" s="44"/>
    </row>
    <row r="18" spans="1:14" ht="18.75" customHeight="1" x14ac:dyDescent="0.35">
      <c r="A18" s="17" t="s">
        <v>102</v>
      </c>
      <c r="B18" s="67">
        <f t="shared" si="0"/>
        <v>8.7900000000000009</v>
      </c>
      <c r="C18" s="67">
        <f>D18*'цена за тн опт '!C17/1000</f>
        <v>10.539059999999999</v>
      </c>
      <c r="D18" s="99">
        <v>4.83</v>
      </c>
      <c r="E18" s="121">
        <f t="shared" si="1"/>
        <v>12.119918999999998</v>
      </c>
      <c r="F18" s="104" t="s">
        <v>11</v>
      </c>
      <c r="G18" s="67">
        <f t="shared" si="4"/>
        <v>34.700000000000003</v>
      </c>
      <c r="H18" s="67">
        <f>I18*'цена за тн опт '!G17/1000</f>
        <v>41.6355</v>
      </c>
      <c r="I18" s="13">
        <v>12.3</v>
      </c>
      <c r="K18" s="126">
        <f t="shared" si="5"/>
        <v>47.880824999999994</v>
      </c>
    </row>
    <row r="19" spans="1:14" ht="18.75" customHeight="1" thickBot="1" x14ac:dyDescent="0.4">
      <c r="A19" s="17" t="s">
        <v>95</v>
      </c>
      <c r="B19" s="67">
        <f t="shared" si="0"/>
        <v>11.15</v>
      </c>
      <c r="C19" s="67">
        <f>D19*'цена за тн опт '!C18/1000</f>
        <v>13.377199999999998</v>
      </c>
      <c r="D19" s="100">
        <v>6.31</v>
      </c>
      <c r="E19" s="121">
        <f t="shared" si="1"/>
        <v>15.383779999999996</v>
      </c>
      <c r="F19" s="104" t="s">
        <v>12</v>
      </c>
      <c r="G19" s="67">
        <f t="shared" si="4"/>
        <v>47.44</v>
      </c>
      <c r="H19" s="67">
        <f>I19*'цена за тн опт '!G18/1000</f>
        <v>56.918550000000003</v>
      </c>
      <c r="I19" s="13">
        <v>17.170000000000002</v>
      </c>
      <c r="K19" s="126">
        <f t="shared" si="5"/>
        <v>65.456332500000002</v>
      </c>
    </row>
    <row r="20" spans="1:14" ht="18.75" customHeight="1" thickBot="1" x14ac:dyDescent="0.4">
      <c r="A20" s="315" t="s">
        <v>55</v>
      </c>
      <c r="B20" s="316"/>
      <c r="C20" s="316"/>
      <c r="D20" s="116" t="s">
        <v>44</v>
      </c>
      <c r="E20" s="231" t="s">
        <v>272</v>
      </c>
      <c r="F20" s="40" t="s">
        <v>13</v>
      </c>
      <c r="G20" s="67">
        <f t="shared" si="4"/>
        <v>53.84</v>
      </c>
      <c r="H20" s="67">
        <f>I20*'цена за тн опт '!G19/1000</f>
        <v>64.599999999999994</v>
      </c>
      <c r="I20" s="13">
        <v>20</v>
      </c>
      <c r="K20" s="126">
        <f t="shared" si="5"/>
        <v>74.289999999999992</v>
      </c>
    </row>
    <row r="21" spans="1:14" ht="18.75" customHeight="1" x14ac:dyDescent="0.35">
      <c r="A21" s="18" t="s">
        <v>97</v>
      </c>
      <c r="B21" s="67">
        <f t="shared" ref="B21:B27" si="6">CEILING(C21/1.2,0.01)</f>
        <v>0.43</v>
      </c>
      <c r="C21" s="67">
        <f>D21*'цена за тн опт '!C20/1000</f>
        <v>0.509934</v>
      </c>
      <c r="D21" s="106">
        <v>0.222</v>
      </c>
      <c r="E21" s="121">
        <f t="shared" ref="E21:E27" si="7">C21*1.15</f>
        <v>0.5864241</v>
      </c>
      <c r="F21" s="104" t="s">
        <v>14</v>
      </c>
      <c r="G21" s="67">
        <f t="shared" si="4"/>
        <v>68.320000000000007</v>
      </c>
      <c r="H21" s="67">
        <f>I21*'цена за тн опт '!G20/1000</f>
        <v>81.974999999999994</v>
      </c>
      <c r="I21" s="13">
        <v>25</v>
      </c>
      <c r="K21" s="126">
        <f t="shared" si="5"/>
        <v>94.271249999999981</v>
      </c>
    </row>
    <row r="22" spans="1:14" ht="18.75" customHeight="1" x14ac:dyDescent="0.35">
      <c r="A22" s="36" t="s">
        <v>96</v>
      </c>
      <c r="B22" s="67">
        <f t="shared" si="6"/>
        <v>0.8</v>
      </c>
      <c r="C22" s="67">
        <f>D22*'цена за тн опт '!C21/1000</f>
        <v>0.94840000000000013</v>
      </c>
      <c r="D22" s="99">
        <v>0.4</v>
      </c>
      <c r="E22" s="121">
        <f t="shared" si="7"/>
        <v>1.09066</v>
      </c>
      <c r="F22" s="104" t="s">
        <v>15</v>
      </c>
      <c r="G22" s="67">
        <f t="shared" si="4"/>
        <v>74.58</v>
      </c>
      <c r="H22" s="67">
        <f>I22*'цена за тн опт '!G21/1000</f>
        <v>89.494</v>
      </c>
      <c r="I22" s="13">
        <v>29</v>
      </c>
      <c r="K22" s="126">
        <f t="shared" si="5"/>
        <v>102.9181</v>
      </c>
    </row>
    <row r="23" spans="1:14" ht="18.75" customHeight="1" thickBot="1" x14ac:dyDescent="0.4">
      <c r="A23" s="17" t="s">
        <v>98</v>
      </c>
      <c r="B23" s="67">
        <f t="shared" si="6"/>
        <v>1.21</v>
      </c>
      <c r="C23" s="67">
        <f>D23*'цена за тн опт '!C22/1000</f>
        <v>1.4471099999999999</v>
      </c>
      <c r="D23" s="99">
        <v>0.63</v>
      </c>
      <c r="E23" s="121">
        <f t="shared" si="7"/>
        <v>1.6641764999999997</v>
      </c>
      <c r="F23" s="108" t="s">
        <v>16</v>
      </c>
      <c r="G23" s="67">
        <f t="shared" si="4"/>
        <v>131.84</v>
      </c>
      <c r="H23" s="67">
        <f>I23*'цена за тн опт '!G22/1000</f>
        <v>158.19999999999999</v>
      </c>
      <c r="I23" s="26">
        <v>50</v>
      </c>
      <c r="K23" s="126">
        <f t="shared" si="5"/>
        <v>181.92999999999998</v>
      </c>
    </row>
    <row r="24" spans="1:14" ht="18.75" customHeight="1" thickBot="1" x14ac:dyDescent="0.4">
      <c r="A24" s="17" t="s">
        <v>103</v>
      </c>
      <c r="B24" s="67">
        <f t="shared" si="6"/>
        <v>1.6500000000000001</v>
      </c>
      <c r="C24" s="67">
        <f>D24*'цена за тн опт '!C23/1000</f>
        <v>1.9710000000000001</v>
      </c>
      <c r="D24" s="99">
        <v>0.9</v>
      </c>
      <c r="E24" s="121">
        <f t="shared" si="7"/>
        <v>2.2666499999999998</v>
      </c>
      <c r="F24" s="109" t="s">
        <v>62</v>
      </c>
      <c r="G24" s="76"/>
      <c r="H24" s="66" t="s">
        <v>63</v>
      </c>
      <c r="I24" s="55" t="s">
        <v>64</v>
      </c>
      <c r="K24" s="231" t="s">
        <v>272</v>
      </c>
    </row>
    <row r="25" spans="1:14" ht="18.75" customHeight="1" x14ac:dyDescent="0.35">
      <c r="A25" s="17" t="s">
        <v>104</v>
      </c>
      <c r="B25" s="67">
        <f t="shared" si="6"/>
        <v>2.19</v>
      </c>
      <c r="C25" s="67">
        <f>D25*'цена за тн опт '!C24/1000</f>
        <v>2.6172300000000002</v>
      </c>
      <c r="D25" s="99">
        <v>1.21</v>
      </c>
      <c r="E25" s="121">
        <f t="shared" si="7"/>
        <v>3.0098145000000001</v>
      </c>
      <c r="F25" s="110" t="s">
        <v>123</v>
      </c>
      <c r="G25" s="67">
        <f t="shared" ref="G25:G63" si="8">CEILING(H25/1.2,0.01)</f>
        <v>1.59</v>
      </c>
      <c r="H25" s="67">
        <f>I25*'цена за тн опт '!G24/1000</f>
        <v>1.9045399999999999</v>
      </c>
      <c r="I25" s="37">
        <v>0.60499999999999998</v>
      </c>
      <c r="K25" s="126">
        <f t="shared" ref="K25:K63" si="9">H25*1.15</f>
        <v>2.1902209999999998</v>
      </c>
    </row>
    <row r="26" spans="1:14" ht="18.75" customHeight="1" x14ac:dyDescent="0.35">
      <c r="A26" s="17" t="s">
        <v>106</v>
      </c>
      <c r="B26" s="67">
        <f t="shared" si="6"/>
        <v>2.85</v>
      </c>
      <c r="C26" s="67">
        <f>D26*'цена за тн опт '!C25/1000</f>
        <v>3.4175399999999998</v>
      </c>
      <c r="D26" s="99">
        <v>1.58</v>
      </c>
      <c r="E26" s="121">
        <f t="shared" si="7"/>
        <v>3.9301709999999996</v>
      </c>
      <c r="F26" s="104" t="s">
        <v>124</v>
      </c>
      <c r="G26" s="67">
        <f t="shared" si="8"/>
        <v>2.14</v>
      </c>
      <c r="H26" s="67">
        <f>I26*'цена за тн опт '!G25/1000</f>
        <v>2.5625270000000002</v>
      </c>
      <c r="I26" s="13">
        <v>0.84099999999999997</v>
      </c>
      <c r="K26" s="126">
        <f t="shared" si="9"/>
        <v>2.9469060499999999</v>
      </c>
    </row>
    <row r="27" spans="1:14" ht="18.75" customHeight="1" thickBot="1" x14ac:dyDescent="0.4">
      <c r="A27" s="19" t="s">
        <v>105</v>
      </c>
      <c r="B27" s="67">
        <f t="shared" si="6"/>
        <v>4.46</v>
      </c>
      <c r="C27" s="67">
        <f>D27*'цена за тн опт '!C26/1000</f>
        <v>5.3426100000000005</v>
      </c>
      <c r="D27" s="107">
        <v>2.4700000000000002</v>
      </c>
      <c r="E27" s="121">
        <f t="shared" si="7"/>
        <v>6.1440014999999999</v>
      </c>
      <c r="F27" s="104" t="s">
        <v>125</v>
      </c>
      <c r="G27" s="67">
        <f t="shared" si="8"/>
        <v>2.48</v>
      </c>
      <c r="H27" s="67">
        <f>I27*'цена за тн опт '!G26/1000</f>
        <v>2.9648499999999998</v>
      </c>
      <c r="I27" s="13">
        <v>1.075</v>
      </c>
      <c r="K27" s="126">
        <f t="shared" si="9"/>
        <v>3.4095774999999993</v>
      </c>
    </row>
    <row r="28" spans="1:14" ht="27" customHeight="1" thickBot="1" x14ac:dyDescent="0.4">
      <c r="A28" s="317" t="s">
        <v>193</v>
      </c>
      <c r="B28" s="318"/>
      <c r="C28" s="319"/>
      <c r="D28" s="320"/>
      <c r="E28" s="231" t="s">
        <v>272</v>
      </c>
      <c r="F28" s="40" t="s">
        <v>126</v>
      </c>
      <c r="G28" s="67">
        <f t="shared" si="8"/>
        <v>2.56</v>
      </c>
      <c r="H28" s="67">
        <f>I28*'цена за тн опт '!G27/1000</f>
        <v>3.0687600000000002</v>
      </c>
      <c r="I28" s="13">
        <v>1.07</v>
      </c>
      <c r="K28" s="126">
        <f t="shared" si="9"/>
        <v>3.529074</v>
      </c>
    </row>
    <row r="29" spans="1:14" ht="18.75" customHeight="1" x14ac:dyDescent="0.35">
      <c r="A29" s="20" t="s">
        <v>109</v>
      </c>
      <c r="B29" s="67">
        <f t="shared" ref="B29:B34" si="10">CEILING(C29/1.2,0.01)</f>
        <v>0.14000000000000001</v>
      </c>
      <c r="C29" s="67">
        <f>D29*'цена за тн опт '!C28/1000</f>
        <v>0.16632</v>
      </c>
      <c r="D29" s="64">
        <v>5.6000000000000001E-2</v>
      </c>
      <c r="E29" s="121">
        <f t="shared" ref="E29:E34" si="11">C29*1.15</f>
        <v>0.19126799999999999</v>
      </c>
      <c r="F29" s="104" t="s">
        <v>127</v>
      </c>
      <c r="G29" s="67">
        <f t="shared" si="8"/>
        <v>3.13</v>
      </c>
      <c r="H29" s="67">
        <f>I29*'цена за тн опт '!G28/1000</f>
        <v>3.7529999999999997</v>
      </c>
      <c r="I29" s="13">
        <v>1.39</v>
      </c>
      <c r="K29" s="126">
        <f t="shared" si="9"/>
        <v>4.3159499999999991</v>
      </c>
    </row>
    <row r="30" spans="1:14" ht="18.75" customHeight="1" x14ac:dyDescent="0.35">
      <c r="A30" s="17" t="s">
        <v>107</v>
      </c>
      <c r="B30" s="67">
        <f t="shared" si="10"/>
        <v>0.19</v>
      </c>
      <c r="C30" s="67">
        <f>D30*'цена за тн опт '!C29/1000</f>
        <v>0.22670000000000001</v>
      </c>
      <c r="D30" s="64">
        <v>0.1</v>
      </c>
      <c r="E30" s="121">
        <f t="shared" si="11"/>
        <v>0.26070500000000002</v>
      </c>
      <c r="F30" s="104" t="s">
        <v>128</v>
      </c>
      <c r="G30" s="67">
        <f t="shared" si="8"/>
        <v>3.14</v>
      </c>
      <c r="H30" s="67">
        <f>I30*'цена за тн опт '!G29/1000</f>
        <v>3.7570799999999998</v>
      </c>
      <c r="I30" s="13">
        <v>1.31</v>
      </c>
      <c r="K30" s="126">
        <f t="shared" si="9"/>
        <v>4.3206419999999994</v>
      </c>
    </row>
    <row r="31" spans="1:14" ht="18.75" customHeight="1" x14ac:dyDescent="0.35">
      <c r="A31" s="17" t="s">
        <v>108</v>
      </c>
      <c r="B31" s="67">
        <f t="shared" si="10"/>
        <v>0.3</v>
      </c>
      <c r="C31" s="67">
        <f>D31*'цена за тн опт '!C30/1000</f>
        <v>0.34911799999999998</v>
      </c>
      <c r="D31" s="64">
        <v>0.154</v>
      </c>
      <c r="E31" s="121">
        <f t="shared" si="11"/>
        <v>0.40148569999999995</v>
      </c>
      <c r="F31" s="104" t="s">
        <v>129</v>
      </c>
      <c r="G31" s="67">
        <f t="shared" si="8"/>
        <v>3.83</v>
      </c>
      <c r="H31" s="67">
        <f>I31*'цена за тн опт '!G30/1000</f>
        <v>4.5950999999999995</v>
      </c>
      <c r="I31" s="13">
        <v>1.7</v>
      </c>
      <c r="K31" s="126">
        <f t="shared" si="9"/>
        <v>5.2843649999999993</v>
      </c>
    </row>
    <row r="32" spans="1:14" ht="18.75" customHeight="1" x14ac:dyDescent="0.35">
      <c r="A32" s="17" t="s">
        <v>110</v>
      </c>
      <c r="B32" s="67">
        <f t="shared" si="10"/>
        <v>0.14000000000000001</v>
      </c>
      <c r="C32" s="67">
        <f>D32*'цена за тн опт '!C31/1000</f>
        <v>0.16324</v>
      </c>
      <c r="D32" s="64">
        <v>5.6000000000000001E-2</v>
      </c>
      <c r="E32" s="121">
        <f t="shared" si="11"/>
        <v>0.18772599999999998</v>
      </c>
      <c r="F32" s="104" t="s">
        <v>130</v>
      </c>
      <c r="G32" s="67">
        <f t="shared" si="8"/>
        <v>3.36</v>
      </c>
      <c r="H32" s="67">
        <f>I32*'цена за тн опт '!G31/1000</f>
        <v>4.0217000000000001</v>
      </c>
      <c r="I32" s="13">
        <v>1.31</v>
      </c>
      <c r="K32" s="126">
        <f t="shared" si="9"/>
        <v>4.6249549999999999</v>
      </c>
    </row>
    <row r="33" spans="1:11" ht="18.75" customHeight="1" x14ac:dyDescent="0.35">
      <c r="A33" s="17" t="s">
        <v>111</v>
      </c>
      <c r="B33" s="67">
        <f t="shared" si="10"/>
        <v>0.24</v>
      </c>
      <c r="C33" s="67">
        <f>D33*'цена за тн опт '!C32/1000</f>
        <v>0.28599999999999998</v>
      </c>
      <c r="D33" s="64">
        <v>0.1</v>
      </c>
      <c r="E33" s="121">
        <f t="shared" si="11"/>
        <v>0.32889999999999997</v>
      </c>
      <c r="F33" s="104" t="s">
        <v>131</v>
      </c>
      <c r="G33" s="67">
        <f t="shared" si="8"/>
        <v>4.01</v>
      </c>
      <c r="H33" s="67">
        <f>I33*'цена за тн опт '!G32/1000</f>
        <v>4.8008000000000006</v>
      </c>
      <c r="I33" s="13">
        <v>1.7</v>
      </c>
      <c r="K33" s="126">
        <f t="shared" si="9"/>
        <v>5.5209200000000003</v>
      </c>
    </row>
    <row r="34" spans="1:11" ht="18.75" customHeight="1" thickBot="1" x14ac:dyDescent="0.4">
      <c r="A34" s="19" t="s">
        <v>112</v>
      </c>
      <c r="B34" s="67">
        <f t="shared" si="10"/>
        <v>0.38</v>
      </c>
      <c r="C34" s="67">
        <f>D34*'цена за тн опт '!C33/1000</f>
        <v>0.44890999999999998</v>
      </c>
      <c r="D34" s="64">
        <v>0.154</v>
      </c>
      <c r="E34" s="121">
        <f t="shared" si="11"/>
        <v>0.51624649999999994</v>
      </c>
      <c r="F34" s="111" t="s">
        <v>132</v>
      </c>
      <c r="G34" s="67">
        <f t="shared" si="8"/>
        <v>2.4700000000000002</v>
      </c>
      <c r="H34" s="67">
        <f>I34*'цена за тн опт '!G33/1000</f>
        <v>2.9639000000000002</v>
      </c>
      <c r="I34" s="13">
        <v>1.07</v>
      </c>
      <c r="K34" s="126">
        <f t="shared" si="9"/>
        <v>3.4084849999999998</v>
      </c>
    </row>
    <row r="35" spans="1:11" ht="18.75" customHeight="1" x14ac:dyDescent="0.35">
      <c r="A35" s="321" t="s">
        <v>19</v>
      </c>
      <c r="B35" s="322"/>
      <c r="C35" s="323"/>
      <c r="D35" s="324"/>
      <c r="E35" s="231" t="s">
        <v>272</v>
      </c>
      <c r="F35" s="40" t="s">
        <v>133</v>
      </c>
      <c r="G35" s="67">
        <f t="shared" si="8"/>
        <v>4.1900000000000004</v>
      </c>
      <c r="H35" s="67">
        <f>I35*'цена за тн опт '!G34/1000</f>
        <v>5.0275799999999995</v>
      </c>
      <c r="I35" s="13">
        <v>1.86</v>
      </c>
      <c r="K35" s="126">
        <f t="shared" si="9"/>
        <v>5.7817169999999987</v>
      </c>
    </row>
    <row r="36" spans="1:11" ht="18.75" customHeight="1" x14ac:dyDescent="0.35">
      <c r="A36" s="17" t="s">
        <v>118</v>
      </c>
      <c r="B36" s="67">
        <f t="shared" ref="B36:B48" si="12">CEILING(C36/1.2,0.01)</f>
        <v>2.61</v>
      </c>
      <c r="C36" s="67">
        <f>D36*'цена за тн опт '!C35/1000</f>
        <v>3.1248</v>
      </c>
      <c r="D36" s="63">
        <v>1.1200000000000001</v>
      </c>
      <c r="E36" s="121">
        <f t="shared" ref="E36:E48" si="13">C36*1.15</f>
        <v>3.5935199999999998</v>
      </c>
      <c r="F36" s="104" t="s">
        <v>134</v>
      </c>
      <c r="G36" s="67">
        <f t="shared" si="8"/>
        <v>4.26</v>
      </c>
      <c r="H36" s="67">
        <f>I36*'цена за тн опт '!G35/1000</f>
        <v>5.1050399999999998</v>
      </c>
      <c r="I36" s="13">
        <v>1.78</v>
      </c>
      <c r="K36" s="126">
        <f t="shared" si="9"/>
        <v>5.8707959999999995</v>
      </c>
    </row>
    <row r="37" spans="1:11" ht="18.75" customHeight="1" x14ac:dyDescent="0.35">
      <c r="A37" s="17" t="s">
        <v>117</v>
      </c>
      <c r="B37" s="67">
        <f t="shared" si="12"/>
        <v>3.34</v>
      </c>
      <c r="C37" s="67">
        <f>D37*'цена за тн опт '!C36/1000</f>
        <v>4.0076999999999998</v>
      </c>
      <c r="D37" s="63">
        <v>1.46</v>
      </c>
      <c r="E37" s="121">
        <f t="shared" si="13"/>
        <v>4.6088549999999993</v>
      </c>
      <c r="F37" s="104" t="s">
        <v>135</v>
      </c>
      <c r="G37" s="67">
        <f t="shared" si="8"/>
        <v>5.39</v>
      </c>
      <c r="H37" s="67">
        <f>I37*'цена за тн опт '!G36/1000</f>
        <v>6.4610900000000004</v>
      </c>
      <c r="I37" s="13">
        <v>2.33</v>
      </c>
      <c r="K37" s="126">
        <f t="shared" si="9"/>
        <v>7.4302535000000001</v>
      </c>
    </row>
    <row r="38" spans="1:11" ht="18.75" customHeight="1" x14ac:dyDescent="0.35">
      <c r="A38" s="17" t="s">
        <v>201</v>
      </c>
      <c r="B38" s="67">
        <f t="shared" si="12"/>
        <v>3.42</v>
      </c>
      <c r="C38" s="67">
        <f>D38*'цена за тн опт '!C37/1000</f>
        <v>4.0967600000000006</v>
      </c>
      <c r="D38" s="63">
        <v>1.46</v>
      </c>
      <c r="E38" s="121">
        <f t="shared" si="13"/>
        <v>4.7112740000000004</v>
      </c>
      <c r="F38" s="104" t="s">
        <v>136</v>
      </c>
      <c r="G38" s="67">
        <f t="shared" si="8"/>
        <v>7.04</v>
      </c>
      <c r="H38" s="67">
        <f>I38*'цена за тн опт '!G37/1000</f>
        <v>8.4403199999999998</v>
      </c>
      <c r="I38" s="13">
        <v>3.36</v>
      </c>
      <c r="K38" s="126">
        <f t="shared" si="9"/>
        <v>9.7063679999999994</v>
      </c>
    </row>
    <row r="39" spans="1:11" ht="18.75" customHeight="1" x14ac:dyDescent="0.35">
      <c r="A39" s="17" t="s">
        <v>116</v>
      </c>
      <c r="B39" s="67">
        <f t="shared" si="12"/>
        <v>4.37</v>
      </c>
      <c r="C39" s="67">
        <f>D39*'цена за тн опт '!C38/1000</f>
        <v>5.2429499999999996</v>
      </c>
      <c r="D39" s="63">
        <v>1.91</v>
      </c>
      <c r="E39" s="121">
        <f t="shared" si="13"/>
        <v>6.0293924999999993</v>
      </c>
      <c r="F39" s="104" t="s">
        <v>137</v>
      </c>
      <c r="G39" s="67">
        <f t="shared" si="8"/>
        <v>4.8899999999999997</v>
      </c>
      <c r="H39" s="67">
        <f>I39*'цена за тн опт '!G38/1000</f>
        <v>5.8655100000000004</v>
      </c>
      <c r="I39" s="13">
        <v>2.17</v>
      </c>
      <c r="K39" s="126">
        <f t="shared" si="9"/>
        <v>6.7453364999999996</v>
      </c>
    </row>
    <row r="40" spans="1:11" ht="18.75" customHeight="1" x14ac:dyDescent="0.35">
      <c r="A40" s="17" t="s">
        <v>115</v>
      </c>
      <c r="B40" s="67">
        <f t="shared" si="12"/>
        <v>4.8100000000000005</v>
      </c>
      <c r="C40" s="67">
        <f>D40*'цена за тн опт '!C39/1000</f>
        <v>5.7603</v>
      </c>
      <c r="D40" s="63">
        <v>2.1</v>
      </c>
      <c r="E40" s="121">
        <f t="shared" si="13"/>
        <v>6.624344999999999</v>
      </c>
      <c r="F40" s="104" t="s">
        <v>138</v>
      </c>
      <c r="G40" s="67">
        <f t="shared" si="8"/>
        <v>6.67</v>
      </c>
      <c r="H40" s="67">
        <f>I40*'цена за тн опт '!G39/1000</f>
        <v>8.0008800000000004</v>
      </c>
      <c r="I40" s="13">
        <v>2.96</v>
      </c>
      <c r="K40" s="126">
        <f t="shared" si="9"/>
        <v>9.2010120000000004</v>
      </c>
    </row>
    <row r="41" spans="1:11" ht="18.75" customHeight="1" x14ac:dyDescent="0.35">
      <c r="A41" s="17" t="s">
        <v>114</v>
      </c>
      <c r="B41" s="67">
        <f t="shared" si="12"/>
        <v>4.9800000000000004</v>
      </c>
      <c r="C41" s="67">
        <f>D41*'цена за тн опт '!C40/1000</f>
        <v>5.9725599999999996</v>
      </c>
      <c r="D41" s="63">
        <v>2.42</v>
      </c>
      <c r="E41" s="121">
        <f t="shared" si="13"/>
        <v>6.8684439999999993</v>
      </c>
      <c r="F41" s="104" t="s">
        <v>139</v>
      </c>
      <c r="G41" s="67">
        <f t="shared" si="8"/>
        <v>8.85</v>
      </c>
      <c r="H41" s="67">
        <f>I41*'цена за тн опт '!G40/1000</f>
        <v>10.61553</v>
      </c>
      <c r="I41" s="13">
        <v>4.3099999999999996</v>
      </c>
      <c r="K41" s="126">
        <f t="shared" si="9"/>
        <v>12.207859499999998</v>
      </c>
    </row>
    <row r="42" spans="1:11" ht="18.75" customHeight="1" x14ac:dyDescent="0.35">
      <c r="A42" s="17" t="s">
        <v>113</v>
      </c>
      <c r="B42" s="67">
        <f t="shared" si="12"/>
        <v>6.16</v>
      </c>
      <c r="C42" s="67">
        <f>D42*'цена за тн опт '!C42/1000</f>
        <v>7.3901499999999993</v>
      </c>
      <c r="D42" s="63">
        <v>3.05</v>
      </c>
      <c r="E42" s="121">
        <f t="shared" si="13"/>
        <v>8.4986724999999979</v>
      </c>
      <c r="F42" s="104" t="s">
        <v>140</v>
      </c>
      <c r="G42" s="67">
        <f t="shared" si="8"/>
        <v>5.44</v>
      </c>
      <c r="H42" s="67">
        <f>I42*'цена за тн опт '!G41/1000</f>
        <v>6.5269500000000003</v>
      </c>
      <c r="I42" s="13">
        <v>2.65</v>
      </c>
      <c r="J42" s="68"/>
      <c r="K42" s="126">
        <f t="shared" si="9"/>
        <v>7.5059924999999996</v>
      </c>
    </row>
    <row r="43" spans="1:11" ht="18.75" customHeight="1" x14ac:dyDescent="0.35">
      <c r="A43" s="17" t="s">
        <v>120</v>
      </c>
      <c r="B43" s="67">
        <f t="shared" si="12"/>
        <v>6.98</v>
      </c>
      <c r="C43" s="67">
        <f>D43*'цена за тн опт '!C43/1000</f>
        <v>8.3693999999999988</v>
      </c>
      <c r="D43" s="63">
        <v>3.77</v>
      </c>
      <c r="E43" s="121">
        <f t="shared" si="13"/>
        <v>9.6248099999999983</v>
      </c>
      <c r="F43" s="111" t="s">
        <v>212</v>
      </c>
      <c r="G43" s="83">
        <f t="shared" si="8"/>
        <v>8.15</v>
      </c>
      <c r="H43" s="83">
        <f>I43*'цена за тн опт '!G42/1000</f>
        <v>9.7781099999999999</v>
      </c>
      <c r="I43" s="84">
        <v>3.97</v>
      </c>
      <c r="K43" s="126">
        <f t="shared" si="9"/>
        <v>11.244826499999999</v>
      </c>
    </row>
    <row r="44" spans="1:11" ht="18.75" customHeight="1" x14ac:dyDescent="0.35">
      <c r="A44" s="17" t="s">
        <v>119</v>
      </c>
      <c r="B44" s="67">
        <f t="shared" si="12"/>
        <v>9.83</v>
      </c>
      <c r="C44" s="67">
        <f>D44*'цена за тн опт '!C44/1000</f>
        <v>11.794119999999999</v>
      </c>
      <c r="D44" s="64">
        <v>4.8099999999999996</v>
      </c>
      <c r="E44" s="121">
        <f t="shared" si="13"/>
        <v>13.563237999999998</v>
      </c>
      <c r="F44" s="104" t="s">
        <v>141</v>
      </c>
      <c r="G44" s="67">
        <f t="shared" si="8"/>
        <v>5.38</v>
      </c>
      <c r="H44" s="67">
        <f>I44*'цена за тн опт '!G43/1000</f>
        <v>6.4530000000000003</v>
      </c>
      <c r="I44" s="13">
        <v>2.25</v>
      </c>
      <c r="K44" s="126">
        <f t="shared" si="9"/>
        <v>7.4209499999999995</v>
      </c>
    </row>
    <row r="45" spans="1:11" ht="18.75" customHeight="1" x14ac:dyDescent="0.35">
      <c r="A45" s="17" t="s">
        <v>121</v>
      </c>
      <c r="B45" s="67">
        <f t="shared" si="12"/>
        <v>12.86</v>
      </c>
      <c r="C45" s="67">
        <f>D45*'цена за тн опт '!C45/1000</f>
        <v>15.428000000000001</v>
      </c>
      <c r="D45" s="64">
        <v>5.8</v>
      </c>
      <c r="E45" s="121">
        <f t="shared" si="13"/>
        <v>17.7422</v>
      </c>
      <c r="F45" s="108" t="s">
        <v>142</v>
      </c>
      <c r="G45" s="67">
        <f t="shared" si="8"/>
        <v>6.8100000000000005</v>
      </c>
      <c r="H45" s="67">
        <f>I45*'цена за тн опт '!G44/1000</f>
        <v>8.1636800000000012</v>
      </c>
      <c r="I45" s="13">
        <v>2.96</v>
      </c>
      <c r="K45" s="126">
        <f t="shared" si="9"/>
        <v>9.3882320000000004</v>
      </c>
    </row>
    <row r="46" spans="1:11" ht="18.75" customHeight="1" x14ac:dyDescent="0.35">
      <c r="A46" s="17" t="s">
        <v>191</v>
      </c>
      <c r="B46" s="67">
        <f t="shared" si="12"/>
        <v>15.3</v>
      </c>
      <c r="C46" s="67">
        <f>D46*'цена за тн опт '!C46/1000</f>
        <v>18.34807</v>
      </c>
      <c r="D46" s="64">
        <v>6.89</v>
      </c>
      <c r="E46" s="121">
        <f t="shared" si="13"/>
        <v>21.100280499999997</v>
      </c>
      <c r="F46" s="104" t="s">
        <v>143</v>
      </c>
      <c r="G46" s="67">
        <f t="shared" si="8"/>
        <v>9.11</v>
      </c>
      <c r="H46" s="67">
        <f>I46*'цена за тн опт '!G45/1000</f>
        <v>10.9306</v>
      </c>
      <c r="I46" s="13">
        <v>4.3</v>
      </c>
      <c r="K46" s="126">
        <f t="shared" si="9"/>
        <v>12.570189999999998</v>
      </c>
    </row>
    <row r="47" spans="1:11" ht="18.75" customHeight="1" x14ac:dyDescent="0.35">
      <c r="A47" s="17" t="s">
        <v>197</v>
      </c>
      <c r="B47" s="67">
        <f t="shared" si="12"/>
        <v>21.490000000000002</v>
      </c>
      <c r="C47" s="67">
        <f>D47*'цена за тн опт '!C47/1000</f>
        <v>25.786999999999999</v>
      </c>
      <c r="D47" s="64">
        <v>9.64</v>
      </c>
      <c r="E47" s="121">
        <f t="shared" si="13"/>
        <v>29.655049999999996</v>
      </c>
      <c r="F47" s="104" t="s">
        <v>144</v>
      </c>
      <c r="G47" s="67">
        <f t="shared" si="8"/>
        <v>11.47</v>
      </c>
      <c r="H47" s="67">
        <f>I47*'цена за тн опт '!G46/1000</f>
        <v>13.760999999999997</v>
      </c>
      <c r="I47" s="13">
        <v>5.56</v>
      </c>
      <c r="K47" s="126">
        <f t="shared" si="9"/>
        <v>15.825149999999995</v>
      </c>
    </row>
    <row r="48" spans="1:11" ht="18.75" customHeight="1" x14ac:dyDescent="0.35">
      <c r="A48" s="17" t="s">
        <v>122</v>
      </c>
      <c r="B48" s="67">
        <f t="shared" si="12"/>
        <v>21.7</v>
      </c>
      <c r="C48" s="67">
        <f>D48*'цена за тн опт '!C48/1000</f>
        <v>26.037059999999997</v>
      </c>
      <c r="D48" s="64">
        <v>9.8699999999999992</v>
      </c>
      <c r="E48" s="121">
        <f t="shared" si="13"/>
        <v>29.942618999999993</v>
      </c>
      <c r="F48" s="104" t="s">
        <v>145</v>
      </c>
      <c r="G48" s="67">
        <f t="shared" si="8"/>
        <v>8.1999999999999993</v>
      </c>
      <c r="H48" s="67">
        <f>I48*'цена за тн опт '!G47/1000</f>
        <v>9.8294200000000007</v>
      </c>
      <c r="I48" s="13">
        <v>3.59</v>
      </c>
      <c r="K48" s="126">
        <f t="shared" si="9"/>
        <v>11.303832999999999</v>
      </c>
    </row>
    <row r="49" spans="1:13" ht="18.75" customHeight="1" thickBot="1" x14ac:dyDescent="0.4">
      <c r="A49" s="302" t="s">
        <v>54</v>
      </c>
      <c r="B49" s="303"/>
      <c r="C49" s="304"/>
      <c r="D49" s="305"/>
      <c r="E49" s="231" t="s">
        <v>272</v>
      </c>
      <c r="F49" s="40" t="s">
        <v>146</v>
      </c>
      <c r="G49" s="67">
        <f t="shared" si="8"/>
        <v>10.83</v>
      </c>
      <c r="H49" s="67">
        <f>I49*'цена за тн опт '!G48/1000</f>
        <v>12.99375</v>
      </c>
      <c r="I49" s="13">
        <v>5.25</v>
      </c>
      <c r="K49" s="126">
        <f t="shared" si="9"/>
        <v>14.942812499999999</v>
      </c>
    </row>
    <row r="50" spans="1:13" ht="18.75" customHeight="1" thickBot="1" x14ac:dyDescent="0.4">
      <c r="A50" s="210" t="s">
        <v>37</v>
      </c>
      <c r="B50" s="67">
        <f t="shared" ref="B50:B65" si="14">CEILING(C50/1.2,0.01)</f>
        <v>3.36</v>
      </c>
      <c r="C50" s="67">
        <f>D50*'цена за тн опт '!C50</f>
        <v>4.03</v>
      </c>
      <c r="D50" s="112">
        <v>1</v>
      </c>
      <c r="E50" s="121">
        <f t="shared" ref="E50:E65" si="15">C50*1.15</f>
        <v>4.6345000000000001</v>
      </c>
      <c r="F50" s="104" t="s">
        <v>199</v>
      </c>
      <c r="G50" s="67">
        <f t="shared" si="8"/>
        <v>14.07</v>
      </c>
      <c r="H50" s="67">
        <f>I50*'цена за тн опт '!G49/1000</f>
        <v>16.8795</v>
      </c>
      <c r="I50" s="13">
        <v>6.82</v>
      </c>
      <c r="J50" s="68"/>
      <c r="K50" s="126">
        <f t="shared" si="9"/>
        <v>19.411424999999998</v>
      </c>
    </row>
    <row r="51" spans="1:13" ht="18.75" customHeight="1" x14ac:dyDescent="0.35">
      <c r="A51" s="211" t="s">
        <v>73</v>
      </c>
      <c r="B51" s="67">
        <f t="shared" si="14"/>
        <v>1.68</v>
      </c>
      <c r="C51" s="67">
        <f>D51*'цена за тн опт '!C51</f>
        <v>2.0099999999999998</v>
      </c>
      <c r="D51" s="113">
        <v>1</v>
      </c>
      <c r="E51" s="121">
        <f t="shared" si="15"/>
        <v>2.3114999999999997</v>
      </c>
      <c r="F51" s="104" t="s">
        <v>147</v>
      </c>
      <c r="G51" s="67">
        <f t="shared" si="8"/>
        <v>8.1999999999999993</v>
      </c>
      <c r="H51" s="67">
        <f>I51*'цена за тн опт '!G50/1000</f>
        <v>9.8294200000000007</v>
      </c>
      <c r="I51" s="13">
        <v>3.59</v>
      </c>
      <c r="K51" s="126">
        <f t="shared" si="9"/>
        <v>11.303832999999999</v>
      </c>
    </row>
    <row r="52" spans="1:13" ht="18.75" customHeight="1" x14ac:dyDescent="0.35">
      <c r="A52" s="212" t="s">
        <v>20</v>
      </c>
      <c r="B52" s="67">
        <f t="shared" si="14"/>
        <v>1.68</v>
      </c>
      <c r="C52" s="67">
        <f>D52*'цена за тн опт '!C52</f>
        <v>2.0099999999999998</v>
      </c>
      <c r="D52" s="113">
        <v>1</v>
      </c>
      <c r="E52" s="121">
        <f t="shared" si="15"/>
        <v>2.3114999999999997</v>
      </c>
      <c r="F52" s="104" t="s">
        <v>148</v>
      </c>
      <c r="G52" s="67">
        <f t="shared" si="8"/>
        <v>11.16</v>
      </c>
      <c r="H52" s="67">
        <f>I52*'цена за тн опт '!G51/1000</f>
        <v>13.387499999999999</v>
      </c>
      <c r="I52" s="13">
        <v>5.25</v>
      </c>
      <c r="K52" s="126">
        <f t="shared" si="9"/>
        <v>15.395624999999997</v>
      </c>
    </row>
    <row r="53" spans="1:13" ht="18.75" customHeight="1" x14ac:dyDescent="0.35">
      <c r="A53" s="212" t="s">
        <v>21</v>
      </c>
      <c r="B53" s="67">
        <f t="shared" si="14"/>
        <v>1.22</v>
      </c>
      <c r="C53" s="67">
        <f>D53*'цена за тн опт '!C53</f>
        <v>1.46</v>
      </c>
      <c r="D53" s="113">
        <v>1</v>
      </c>
      <c r="E53" s="121">
        <f t="shared" si="15"/>
        <v>1.6789999999999998</v>
      </c>
      <c r="F53" s="114" t="s">
        <v>149</v>
      </c>
      <c r="G53" s="67">
        <f t="shared" si="8"/>
        <v>11.05</v>
      </c>
      <c r="H53" s="67">
        <f>I53*'цена за тн опт '!G52/1000</f>
        <v>13.25192</v>
      </c>
      <c r="I53" s="13">
        <v>4.84</v>
      </c>
      <c r="K53" s="126">
        <f t="shared" si="9"/>
        <v>15.239707999999998</v>
      </c>
    </row>
    <row r="54" spans="1:13" ht="18.75" customHeight="1" x14ac:dyDescent="0.35">
      <c r="A54" s="212" t="s">
        <v>22</v>
      </c>
      <c r="B54" s="67">
        <f t="shared" si="14"/>
        <v>0.94000000000000006</v>
      </c>
      <c r="C54" s="67">
        <f>D54*'цена за тн опт '!C54</f>
        <v>1.1200000000000001</v>
      </c>
      <c r="D54" s="113">
        <v>1</v>
      </c>
      <c r="E54" s="121">
        <f t="shared" si="15"/>
        <v>1.288</v>
      </c>
      <c r="F54" s="114" t="s">
        <v>150</v>
      </c>
      <c r="G54" s="67">
        <f t="shared" si="8"/>
        <v>14.65</v>
      </c>
      <c r="H54" s="67">
        <f>I54*'цена за тн опт '!G53/1000</f>
        <v>17.56832</v>
      </c>
      <c r="I54" s="13">
        <v>7.13</v>
      </c>
      <c r="K54" s="126">
        <f t="shared" si="9"/>
        <v>20.203567999999997</v>
      </c>
    </row>
    <row r="55" spans="1:13" ht="18.75" customHeight="1" x14ac:dyDescent="0.35">
      <c r="A55" s="212" t="s">
        <v>23</v>
      </c>
      <c r="B55" s="67">
        <f t="shared" si="14"/>
        <v>5.6000000000000005</v>
      </c>
      <c r="C55" s="67">
        <f>D55*'цена за тн опт '!C55</f>
        <v>6.71</v>
      </c>
      <c r="D55" s="113">
        <v>1</v>
      </c>
      <c r="E55" s="121">
        <f t="shared" si="15"/>
        <v>7.716499999999999</v>
      </c>
      <c r="F55" s="104" t="s">
        <v>151</v>
      </c>
      <c r="G55" s="67">
        <f t="shared" si="8"/>
        <v>19.16</v>
      </c>
      <c r="H55" s="67">
        <f>I55*'цена за тн опт '!G54/1000</f>
        <v>22.98912</v>
      </c>
      <c r="I55" s="13">
        <v>9.33</v>
      </c>
      <c r="K55" s="126">
        <f t="shared" si="9"/>
        <v>26.437487999999998</v>
      </c>
    </row>
    <row r="56" spans="1:13" ht="18.75" customHeight="1" x14ac:dyDescent="0.35">
      <c r="A56" s="212" t="s">
        <v>24</v>
      </c>
      <c r="B56" s="67">
        <f t="shared" si="14"/>
        <v>2.8000000000000003</v>
      </c>
      <c r="C56" s="67">
        <f>D56*'цена за тн опт '!C56</f>
        <v>3.36</v>
      </c>
      <c r="D56" s="113">
        <v>1</v>
      </c>
      <c r="E56" s="121">
        <f t="shared" si="15"/>
        <v>3.8639999999999994</v>
      </c>
      <c r="F56" s="104" t="s">
        <v>152</v>
      </c>
      <c r="G56" s="67">
        <f t="shared" si="8"/>
        <v>13.88</v>
      </c>
      <c r="H56" s="67">
        <f>I56*'цена за тн опт '!G55/1000</f>
        <v>16.649999999999999</v>
      </c>
      <c r="I56" s="13">
        <v>6.66</v>
      </c>
      <c r="J56" s="68"/>
      <c r="K56" s="126">
        <f t="shared" si="9"/>
        <v>19.147499999999997</v>
      </c>
    </row>
    <row r="57" spans="1:13" ht="18.75" customHeight="1" x14ac:dyDescent="0.35">
      <c r="A57" s="212" t="s">
        <v>25</v>
      </c>
      <c r="B57" s="67">
        <f t="shared" si="14"/>
        <v>2.0100000000000002</v>
      </c>
      <c r="C57" s="67">
        <f>D57*'цена за тн опт '!C57</f>
        <v>2.41</v>
      </c>
      <c r="D57" s="113">
        <v>1</v>
      </c>
      <c r="E57" s="121">
        <f t="shared" si="15"/>
        <v>2.7715000000000001</v>
      </c>
      <c r="F57" s="104" t="s">
        <v>200</v>
      </c>
      <c r="G57" s="67">
        <f t="shared" si="8"/>
        <v>18.48</v>
      </c>
      <c r="H57" s="67">
        <f>I57*'цена за тн опт '!G56/1000</f>
        <v>22.176000000000002</v>
      </c>
      <c r="I57" s="13">
        <v>8.9600000000000009</v>
      </c>
      <c r="K57" s="126">
        <f t="shared" si="9"/>
        <v>25.502400000000002</v>
      </c>
      <c r="M57" s="30"/>
    </row>
    <row r="58" spans="1:13" ht="18.75" customHeight="1" x14ac:dyDescent="0.35">
      <c r="A58" s="212" t="s">
        <v>26</v>
      </c>
      <c r="B58" s="67">
        <f t="shared" si="14"/>
        <v>1.25</v>
      </c>
      <c r="C58" s="67">
        <f>D58*'цена за тн опт '!C58</f>
        <v>1.5</v>
      </c>
      <c r="D58" s="113">
        <v>1</v>
      </c>
      <c r="E58" s="121">
        <f t="shared" si="15"/>
        <v>1.7249999999999999</v>
      </c>
      <c r="F58" s="104" t="s">
        <v>198</v>
      </c>
      <c r="G58" s="67">
        <f t="shared" si="8"/>
        <v>18.48</v>
      </c>
      <c r="H58" s="67">
        <f>I58*'цена за тн опт '!G57/1000</f>
        <v>22.176000000000002</v>
      </c>
      <c r="I58" s="13">
        <v>8.9600000000000009</v>
      </c>
      <c r="K58" s="126">
        <f t="shared" si="9"/>
        <v>25.502400000000002</v>
      </c>
    </row>
    <row r="59" spans="1:13" ht="18.75" customHeight="1" x14ac:dyDescent="0.35">
      <c r="A59" s="212" t="s">
        <v>27</v>
      </c>
      <c r="B59" s="67">
        <f t="shared" si="14"/>
        <v>8.89</v>
      </c>
      <c r="C59" s="67">
        <f>D59*'цена за тн опт '!C59</f>
        <v>10.66</v>
      </c>
      <c r="D59" s="113">
        <v>1</v>
      </c>
      <c r="E59" s="121">
        <f t="shared" si="15"/>
        <v>12.258999999999999</v>
      </c>
      <c r="F59" s="115" t="s">
        <v>153</v>
      </c>
      <c r="G59" s="67">
        <f t="shared" si="8"/>
        <v>24.2</v>
      </c>
      <c r="H59" s="67">
        <f>I59*'цена за тн опт '!G58/1000</f>
        <v>29.031749999999999</v>
      </c>
      <c r="I59" s="13">
        <v>11.73</v>
      </c>
      <c r="K59" s="126">
        <f t="shared" si="9"/>
        <v>33.386512499999995</v>
      </c>
    </row>
    <row r="60" spans="1:13" ht="18.75" customHeight="1" thickBot="1" x14ac:dyDescent="0.4">
      <c r="A60" s="212" t="s">
        <v>28</v>
      </c>
      <c r="B60" s="67">
        <f t="shared" si="14"/>
        <v>5</v>
      </c>
      <c r="C60" s="67">
        <f>D60*'цена за тн опт '!C60</f>
        <v>5.99</v>
      </c>
      <c r="D60" s="113">
        <v>1</v>
      </c>
      <c r="E60" s="121">
        <f t="shared" si="15"/>
        <v>6.8884999999999996</v>
      </c>
      <c r="F60" s="115" t="s">
        <v>187</v>
      </c>
      <c r="G60" s="67">
        <f t="shared" si="8"/>
        <v>30.34</v>
      </c>
      <c r="H60" s="67">
        <f>I60*'цена за тн опт '!G59/1000</f>
        <v>36.399660000000004</v>
      </c>
      <c r="I60" s="86">
        <v>14.41</v>
      </c>
      <c r="K60" s="126">
        <f t="shared" si="9"/>
        <v>41.859608999999999</v>
      </c>
    </row>
    <row r="61" spans="1:13" ht="18.75" customHeight="1" thickBot="1" x14ac:dyDescent="0.4">
      <c r="A61" s="212" t="s">
        <v>29</v>
      </c>
      <c r="B61" s="67">
        <f t="shared" si="14"/>
        <v>3.5100000000000002</v>
      </c>
      <c r="C61" s="67">
        <f>D61*'цена за тн опт '!C61</f>
        <v>4.21</v>
      </c>
      <c r="D61" s="113">
        <v>1</v>
      </c>
      <c r="E61" s="121">
        <f t="shared" si="15"/>
        <v>4.8414999999999999</v>
      </c>
      <c r="F61" s="104" t="s">
        <v>189</v>
      </c>
      <c r="G61" s="67">
        <f t="shared" si="8"/>
        <v>25.23</v>
      </c>
      <c r="H61" s="67">
        <f>I61*'цена за тн опт '!G60/1000</f>
        <v>30.275130000000001</v>
      </c>
      <c r="I61" s="14">
        <v>11.73</v>
      </c>
      <c r="K61" s="126">
        <f t="shared" si="9"/>
        <v>34.816399499999996</v>
      </c>
      <c r="M61" s="30"/>
    </row>
    <row r="62" spans="1:13" ht="18.75" customHeight="1" x14ac:dyDescent="0.35">
      <c r="A62" s="212" t="s">
        <v>30</v>
      </c>
      <c r="B62" s="67">
        <f t="shared" si="14"/>
        <v>2.6</v>
      </c>
      <c r="C62" s="67">
        <f>D62*'цена за тн опт '!C62</f>
        <v>3.12</v>
      </c>
      <c r="D62" s="113">
        <v>1</v>
      </c>
      <c r="E62" s="121">
        <f t="shared" si="15"/>
        <v>3.5879999999999996</v>
      </c>
      <c r="F62" s="104" t="s">
        <v>188</v>
      </c>
      <c r="G62" s="67">
        <f t="shared" si="8"/>
        <v>22.82</v>
      </c>
      <c r="H62" s="67">
        <f>I62*'цена за тн опт '!G61/1000</f>
        <v>27.38184</v>
      </c>
      <c r="I62" s="13">
        <v>10.84</v>
      </c>
      <c r="K62" s="126">
        <f t="shared" si="9"/>
        <v>31.489115999999999</v>
      </c>
    </row>
    <row r="63" spans="1:13" ht="18.75" customHeight="1" thickBot="1" x14ac:dyDescent="0.4">
      <c r="A63" s="212" t="s">
        <v>31</v>
      </c>
      <c r="B63" s="67">
        <f t="shared" si="14"/>
        <v>5</v>
      </c>
      <c r="C63" s="67">
        <f>D63*'цена за тн опт '!C63</f>
        <v>6</v>
      </c>
      <c r="D63" s="113">
        <v>1</v>
      </c>
      <c r="E63" s="121">
        <f t="shared" si="15"/>
        <v>6.8999999999999995</v>
      </c>
      <c r="F63" s="104" t="s">
        <v>154</v>
      </c>
      <c r="G63" s="67">
        <f t="shared" si="8"/>
        <v>29.39</v>
      </c>
      <c r="H63" s="67">
        <f>I63*'цена за тн опт '!G62/1000</f>
        <v>35.257949999999994</v>
      </c>
      <c r="I63" s="13">
        <v>14.35</v>
      </c>
      <c r="K63" s="126">
        <f t="shared" si="9"/>
        <v>40.54664249999999</v>
      </c>
    </row>
    <row r="64" spans="1:13" ht="18.75" customHeight="1" thickBot="1" x14ac:dyDescent="0.4">
      <c r="A64" s="212" t="s">
        <v>32</v>
      </c>
      <c r="B64" s="67">
        <f t="shared" si="14"/>
        <v>5.6000000000000005</v>
      </c>
      <c r="C64" s="67">
        <f>D64*'цена за тн опт '!C64</f>
        <v>6.72</v>
      </c>
      <c r="D64" s="113">
        <v>1</v>
      </c>
      <c r="E64" s="121">
        <f t="shared" si="15"/>
        <v>7.7279999999999989</v>
      </c>
      <c r="F64" s="56" t="s">
        <v>65</v>
      </c>
      <c r="G64" s="56"/>
      <c r="H64" s="56" t="s">
        <v>63</v>
      </c>
      <c r="I64" s="57" t="s">
        <v>64</v>
      </c>
      <c r="K64" s="231" t="s">
        <v>272</v>
      </c>
    </row>
    <row r="65" spans="1:11" ht="18.75" customHeight="1" x14ac:dyDescent="0.35">
      <c r="A65" s="212" t="s">
        <v>33</v>
      </c>
      <c r="B65" s="67">
        <f t="shared" si="14"/>
        <v>3.88</v>
      </c>
      <c r="C65" s="67">
        <f>D65*'цена за тн опт '!C65</f>
        <v>4.6500000000000004</v>
      </c>
      <c r="D65" s="113">
        <v>1</v>
      </c>
      <c r="E65" s="121">
        <f t="shared" si="15"/>
        <v>5.3475000000000001</v>
      </c>
      <c r="F65" s="110" t="s">
        <v>155</v>
      </c>
      <c r="G65" s="67">
        <f t="shared" ref="G65:G73" si="16">CEILING(H65/1.2,0.01)</f>
        <v>2.85</v>
      </c>
      <c r="H65" s="67">
        <f>I65*'цена за тн опт '!G64/1000</f>
        <v>3.41248</v>
      </c>
      <c r="I65" s="37">
        <v>1.28</v>
      </c>
      <c r="K65" s="126">
        <f t="shared" ref="K65:K73" si="17">H65*1.15</f>
        <v>3.9243519999999998</v>
      </c>
    </row>
    <row r="66" spans="1:11" ht="18.75" customHeight="1" x14ac:dyDescent="0.35">
      <c r="A66" s="213" t="s">
        <v>34</v>
      </c>
      <c r="B66" s="325" t="s">
        <v>0</v>
      </c>
      <c r="C66" s="326"/>
      <c r="D66" s="327"/>
      <c r="E66" s="122"/>
      <c r="F66" s="40" t="s">
        <v>156</v>
      </c>
      <c r="G66" s="67">
        <f t="shared" si="16"/>
        <v>3.63</v>
      </c>
      <c r="H66" s="67">
        <f>I66*'цена за тн опт '!G65/1000</f>
        <v>4.3508599999999999</v>
      </c>
      <c r="I66" s="13">
        <v>1.66</v>
      </c>
      <c r="K66" s="126">
        <f t="shared" si="17"/>
        <v>5.0034889999999992</v>
      </c>
    </row>
    <row r="67" spans="1:11" ht="18.75" customHeight="1" x14ac:dyDescent="0.35">
      <c r="A67" s="214" t="s">
        <v>224</v>
      </c>
      <c r="B67" s="328" t="s">
        <v>222</v>
      </c>
      <c r="C67" s="329"/>
      <c r="D67" s="300" t="s">
        <v>211</v>
      </c>
      <c r="E67" s="122"/>
      <c r="F67" s="40" t="s">
        <v>157</v>
      </c>
      <c r="G67" s="67">
        <f t="shared" si="16"/>
        <v>4.4000000000000004</v>
      </c>
      <c r="H67" s="67">
        <f>I67*'цена за тн опт '!G66/1000</f>
        <v>5.2682000000000002</v>
      </c>
      <c r="I67" s="13">
        <v>2.12</v>
      </c>
      <c r="K67" s="126">
        <f t="shared" si="17"/>
        <v>6.0584299999999995</v>
      </c>
    </row>
    <row r="68" spans="1:11" ht="29.45" customHeight="1" x14ac:dyDescent="0.35">
      <c r="A68" s="215" t="s">
        <v>219</v>
      </c>
      <c r="B68" s="92">
        <f>CEILING(C68/1.2,0.01)</f>
        <v>1708.3400000000001</v>
      </c>
      <c r="C68" s="94">
        <v>2050</v>
      </c>
      <c r="D68" s="271"/>
      <c r="E68" s="122"/>
      <c r="F68" s="40" t="s">
        <v>158</v>
      </c>
      <c r="G68" s="67">
        <f t="shared" si="16"/>
        <v>5.66</v>
      </c>
      <c r="H68" s="67">
        <f>I68*'цена за тн опт '!G67/1000</f>
        <v>6.7840500000000006</v>
      </c>
      <c r="I68" s="13">
        <v>2.73</v>
      </c>
      <c r="K68" s="126">
        <f t="shared" si="17"/>
        <v>7.8016575000000001</v>
      </c>
    </row>
    <row r="69" spans="1:11" ht="28.9" customHeight="1" x14ac:dyDescent="0.35">
      <c r="A69" s="215" t="s">
        <v>220</v>
      </c>
      <c r="B69" s="92">
        <f>CEILING(C69/1.2,0.01)</f>
        <v>1833.3400000000001</v>
      </c>
      <c r="C69" s="93">
        <v>2200</v>
      </c>
      <c r="D69" s="271"/>
      <c r="E69" s="122"/>
      <c r="F69" s="40" t="s">
        <v>159</v>
      </c>
      <c r="G69" s="67">
        <f t="shared" si="16"/>
        <v>6.4</v>
      </c>
      <c r="H69" s="67">
        <f>I69*'цена за тн опт '!G68/1000</f>
        <v>7.6786499999999993</v>
      </c>
      <c r="I69" s="13">
        <v>3.09</v>
      </c>
      <c r="K69" s="126">
        <f t="shared" si="17"/>
        <v>8.8304474999999982</v>
      </c>
    </row>
    <row r="70" spans="1:11" ht="27.75" customHeight="1" thickBot="1" x14ac:dyDescent="0.4">
      <c r="A70" s="215" t="s">
        <v>221</v>
      </c>
      <c r="B70" s="95">
        <f>CEILING(C70/1.2,0.01)</f>
        <v>1916.67</v>
      </c>
      <c r="C70" s="96">
        <v>2300</v>
      </c>
      <c r="D70" s="301"/>
      <c r="E70" s="122"/>
      <c r="F70" s="40" t="s">
        <v>160</v>
      </c>
      <c r="G70" s="67">
        <f t="shared" si="16"/>
        <v>6.9</v>
      </c>
      <c r="H70" s="67">
        <f>I70*'цена за тн опт '!G69/1000</f>
        <v>8.2750499999999985</v>
      </c>
      <c r="I70" s="13">
        <v>3.33</v>
      </c>
      <c r="K70" s="126">
        <f t="shared" si="17"/>
        <v>9.5163074999999981</v>
      </c>
    </row>
    <row r="71" spans="1:11" ht="18.75" customHeight="1" thickBot="1" x14ac:dyDescent="0.4">
      <c r="A71" s="216" t="s">
        <v>74</v>
      </c>
      <c r="B71" s="45"/>
      <c r="C71" s="45" t="s">
        <v>47</v>
      </c>
      <c r="D71" s="46"/>
      <c r="E71" s="122"/>
      <c r="F71" s="40" t="s">
        <v>161</v>
      </c>
      <c r="G71" s="67">
        <f t="shared" si="16"/>
        <v>7.96</v>
      </c>
      <c r="H71" s="67">
        <f>I71*'цена за тн опт '!G70/1000</f>
        <v>9.5423999999999989</v>
      </c>
      <c r="I71" s="13">
        <v>3.84</v>
      </c>
      <c r="K71" s="126">
        <f t="shared" si="17"/>
        <v>10.973759999999999</v>
      </c>
    </row>
    <row r="72" spans="1:11" ht="18.75" customHeight="1" thickBot="1" x14ac:dyDescent="0.4">
      <c r="A72" s="217" t="s">
        <v>36</v>
      </c>
      <c r="B72" s="74"/>
      <c r="C72" s="31">
        <f>D72*'цена за тн опт '!C72</f>
        <v>2700</v>
      </c>
      <c r="D72" s="11">
        <v>1</v>
      </c>
      <c r="E72" s="122"/>
      <c r="F72" s="40" t="s">
        <v>162</v>
      </c>
      <c r="G72" s="67">
        <f t="shared" si="16"/>
        <v>8.74</v>
      </c>
      <c r="H72" s="67">
        <f>I72*'цена за тн опт '!G71/1000</f>
        <v>10.486699999999999</v>
      </c>
      <c r="I72" s="13">
        <v>4.22</v>
      </c>
      <c r="K72" s="126">
        <f t="shared" si="17"/>
        <v>12.059704999999997</v>
      </c>
    </row>
    <row r="73" spans="1:11" ht="18.75" customHeight="1" thickBot="1" x14ac:dyDescent="0.4">
      <c r="A73" s="218" t="s">
        <v>53</v>
      </c>
      <c r="B73" s="60"/>
      <c r="C73" s="60" t="s">
        <v>48</v>
      </c>
      <c r="D73" s="61" t="s">
        <v>49</v>
      </c>
      <c r="E73" s="231" t="s">
        <v>272</v>
      </c>
      <c r="F73" s="40" t="s">
        <v>163</v>
      </c>
      <c r="G73" s="67">
        <f t="shared" si="16"/>
        <v>10.11</v>
      </c>
      <c r="H73" s="67">
        <f>I73*'цена за тн опт '!G72/1000</f>
        <v>12.126799999999999</v>
      </c>
      <c r="I73" s="14">
        <v>4.88</v>
      </c>
      <c r="K73" s="126">
        <f t="shared" si="17"/>
        <v>13.945819999999998</v>
      </c>
    </row>
    <row r="74" spans="1:11" ht="18.75" customHeight="1" x14ac:dyDescent="0.35">
      <c r="A74" s="20" t="s">
        <v>38</v>
      </c>
      <c r="B74" s="81">
        <f t="shared" ref="B74:B82" si="18">CEILING(C74/1.2,0.01)</f>
        <v>112.92</v>
      </c>
      <c r="C74" s="81">
        <f>D74*'цена за тн опт '!C74/1000</f>
        <v>135.5</v>
      </c>
      <c r="D74" s="63">
        <v>50</v>
      </c>
      <c r="E74" s="121">
        <f t="shared" ref="E74:E88" si="19">C74*1.15</f>
        <v>155.82499999999999</v>
      </c>
      <c r="F74" s="102" t="s">
        <v>75</v>
      </c>
      <c r="G74" s="48"/>
      <c r="H74" s="48" t="s">
        <v>63</v>
      </c>
      <c r="I74" s="53" t="s">
        <v>64</v>
      </c>
      <c r="K74" s="231" t="s">
        <v>272</v>
      </c>
    </row>
    <row r="75" spans="1:11" ht="18.75" customHeight="1" x14ac:dyDescent="0.35">
      <c r="A75" s="17" t="s">
        <v>1</v>
      </c>
      <c r="B75" s="81">
        <f t="shared" si="18"/>
        <v>169.94</v>
      </c>
      <c r="C75" s="81">
        <f>D75*'цена за тн опт '!C75/1000</f>
        <v>203.92500000000001</v>
      </c>
      <c r="D75" s="63">
        <v>75</v>
      </c>
      <c r="E75" s="121">
        <f t="shared" si="19"/>
        <v>234.51374999999999</v>
      </c>
      <c r="F75" s="111" t="s">
        <v>172</v>
      </c>
      <c r="G75" s="83">
        <f>CEILING(H75/1.2,0.01)</f>
        <v>8.2200000000000006</v>
      </c>
      <c r="H75" s="83">
        <f>I75*'цена за тн опт '!G74/1000</f>
        <v>9.8559999999999999</v>
      </c>
      <c r="I75" s="88">
        <v>4</v>
      </c>
      <c r="J75" s="16"/>
      <c r="K75" s="126">
        <f t="shared" ref="K75:K93" si="20">H75*1.15</f>
        <v>11.334399999999999</v>
      </c>
    </row>
    <row r="76" spans="1:11" ht="18.75" customHeight="1" x14ac:dyDescent="0.35">
      <c r="A76" s="17" t="s">
        <v>2</v>
      </c>
      <c r="B76" s="81">
        <f t="shared" si="18"/>
        <v>640.76</v>
      </c>
      <c r="C76" s="81">
        <f>D76*'цена за тн опт '!C76/1000</f>
        <v>768.91099999999994</v>
      </c>
      <c r="D76" s="63">
        <v>283</v>
      </c>
      <c r="E76" s="121">
        <f t="shared" si="19"/>
        <v>884.24764999999991</v>
      </c>
      <c r="F76" s="104" t="s">
        <v>173</v>
      </c>
      <c r="G76" s="67">
        <f>CEILING(H76/1.2,0.01)</f>
        <v>9.49</v>
      </c>
      <c r="H76" s="67">
        <f>I76*'цена за тн опт '!G75/1000</f>
        <v>11.38368</v>
      </c>
      <c r="I76" s="62">
        <v>4.62</v>
      </c>
      <c r="K76" s="126">
        <f t="shared" si="20"/>
        <v>13.091232</v>
      </c>
    </row>
    <row r="77" spans="1:11" ht="18.75" customHeight="1" x14ac:dyDescent="0.35">
      <c r="A77" s="17" t="s">
        <v>3</v>
      </c>
      <c r="B77" s="81">
        <f t="shared" si="18"/>
        <v>789.84</v>
      </c>
      <c r="C77" s="81">
        <f>D77*'цена за тн опт '!C77/1000</f>
        <v>947.80499999999995</v>
      </c>
      <c r="D77" s="63">
        <v>353</v>
      </c>
      <c r="E77" s="121">
        <f t="shared" si="19"/>
        <v>1089.9757499999998</v>
      </c>
      <c r="F77" s="104" t="s">
        <v>174</v>
      </c>
      <c r="G77" s="67">
        <f>CEILING(H77/1.2,0.01)</f>
        <v>11.09</v>
      </c>
      <c r="H77" s="67">
        <f>I77*'цена за тн опт '!G76/1000</f>
        <v>13.3056</v>
      </c>
      <c r="I77" s="62">
        <v>5.4</v>
      </c>
      <c r="K77" s="126">
        <f t="shared" si="20"/>
        <v>15.301439999999999</v>
      </c>
    </row>
    <row r="78" spans="1:11" ht="18.75" customHeight="1" x14ac:dyDescent="0.35">
      <c r="A78" s="17" t="s">
        <v>4</v>
      </c>
      <c r="B78" s="81">
        <f t="shared" si="18"/>
        <v>941.64</v>
      </c>
      <c r="C78" s="81">
        <f>D78*'цена за тн опт '!C78/1000</f>
        <v>1129.96</v>
      </c>
      <c r="D78" s="63">
        <v>424</v>
      </c>
      <c r="E78" s="121">
        <f t="shared" si="19"/>
        <v>1299.454</v>
      </c>
      <c r="F78" s="104" t="s">
        <v>175</v>
      </c>
      <c r="G78" s="67">
        <f>CEILING(H78/1.2,0.01)</f>
        <v>13.16</v>
      </c>
      <c r="H78" s="67">
        <f>I78*'цена за тн опт '!G77/1000</f>
        <v>15.78772</v>
      </c>
      <c r="I78" s="62">
        <v>6.26</v>
      </c>
      <c r="K78" s="126">
        <f t="shared" si="20"/>
        <v>18.155877999999998</v>
      </c>
    </row>
    <row r="79" spans="1:11" ht="18.75" customHeight="1" x14ac:dyDescent="0.35">
      <c r="A79" s="17" t="s">
        <v>5</v>
      </c>
      <c r="B79" s="81">
        <f t="shared" si="18"/>
        <v>1264.19</v>
      </c>
      <c r="C79" s="81">
        <f>D79*'цена за тн опт '!C79/1000</f>
        <v>1517.0250000000001</v>
      </c>
      <c r="D79" s="63">
        <v>565</v>
      </c>
      <c r="E79" s="121">
        <f t="shared" si="19"/>
        <v>1744.5787499999999</v>
      </c>
      <c r="F79" s="104" t="s">
        <v>176</v>
      </c>
      <c r="G79" s="67" t="s">
        <v>67</v>
      </c>
      <c r="H79" s="67" t="s">
        <v>67</v>
      </c>
      <c r="I79" s="65" t="s">
        <v>66</v>
      </c>
      <c r="K79" s="126"/>
    </row>
    <row r="80" spans="1:11" ht="18.75" customHeight="1" x14ac:dyDescent="0.35">
      <c r="A80" s="17" t="s">
        <v>50</v>
      </c>
      <c r="B80" s="81">
        <f t="shared" si="18"/>
        <v>1620.8</v>
      </c>
      <c r="C80" s="81">
        <f>D80*'цена за тн опт '!C80/1000</f>
        <v>1944.9570000000001</v>
      </c>
      <c r="D80" s="63">
        <v>707</v>
      </c>
      <c r="E80" s="121">
        <f t="shared" si="19"/>
        <v>2236.70055</v>
      </c>
      <c r="F80" s="104" t="s">
        <v>177</v>
      </c>
      <c r="G80" s="67" t="s">
        <v>67</v>
      </c>
      <c r="H80" s="67" t="s">
        <v>67</v>
      </c>
      <c r="I80" s="65" t="s">
        <v>66</v>
      </c>
      <c r="K80" s="126"/>
    </row>
    <row r="81" spans="1:11" ht="18.75" customHeight="1" x14ac:dyDescent="0.35">
      <c r="A81" s="17" t="s">
        <v>51</v>
      </c>
      <c r="B81" s="81">
        <f t="shared" si="18"/>
        <v>2046.51</v>
      </c>
      <c r="C81" s="81">
        <f>D81*'цена за тн опт '!C81/1000</f>
        <v>2455.808</v>
      </c>
      <c r="D81" s="63">
        <v>848</v>
      </c>
      <c r="E81" s="121">
        <f t="shared" si="19"/>
        <v>2824.1791999999996</v>
      </c>
      <c r="F81" s="104" t="s">
        <v>178</v>
      </c>
      <c r="G81" s="67" t="s">
        <v>67</v>
      </c>
      <c r="H81" s="67" t="s">
        <v>67</v>
      </c>
      <c r="I81" s="65" t="s">
        <v>66</v>
      </c>
      <c r="K81" s="126"/>
    </row>
    <row r="82" spans="1:11" ht="18.75" customHeight="1" thickBot="1" x14ac:dyDescent="0.4">
      <c r="A82" s="19" t="s">
        <v>52</v>
      </c>
      <c r="B82" s="81">
        <f t="shared" si="18"/>
        <v>3619.64</v>
      </c>
      <c r="C82" s="81">
        <f>D82*'цена за тн опт '!C82/1000</f>
        <v>4343.5619999999999</v>
      </c>
      <c r="D82" s="63">
        <v>1413</v>
      </c>
      <c r="E82" s="121">
        <f t="shared" si="19"/>
        <v>4995.0962999999992</v>
      </c>
      <c r="F82" s="104" t="s">
        <v>179</v>
      </c>
      <c r="G82" s="67" t="s">
        <v>67</v>
      </c>
      <c r="H82" s="67" t="s">
        <v>67</v>
      </c>
      <c r="I82" s="65" t="s">
        <v>66</v>
      </c>
      <c r="K82" s="126"/>
    </row>
    <row r="83" spans="1:11" ht="18.75" customHeight="1" thickBot="1" x14ac:dyDescent="0.4">
      <c r="A83" s="219" t="s">
        <v>68</v>
      </c>
      <c r="B83" s="48"/>
      <c r="C83" s="48" t="s">
        <v>69</v>
      </c>
      <c r="D83" s="58" t="s">
        <v>70</v>
      </c>
      <c r="E83" s="231" t="s">
        <v>272</v>
      </c>
      <c r="F83" s="40" t="s">
        <v>179</v>
      </c>
      <c r="G83" s="67" t="s">
        <v>67</v>
      </c>
      <c r="H83" s="67" t="s">
        <v>67</v>
      </c>
      <c r="I83" s="65" t="s">
        <v>66</v>
      </c>
      <c r="K83" s="126"/>
    </row>
    <row r="84" spans="1:11" ht="17.25" customHeight="1" thickBot="1" x14ac:dyDescent="0.4">
      <c r="A84" s="20" t="s">
        <v>180</v>
      </c>
      <c r="B84" s="67">
        <f>CEILING(C84/1.2,0.01)</f>
        <v>1.53</v>
      </c>
      <c r="C84" s="67">
        <f>D84*'цена за тн опт '!C84/1000</f>
        <v>1.8258500000000002</v>
      </c>
      <c r="D84" s="10">
        <v>0.65</v>
      </c>
      <c r="E84" s="121">
        <f t="shared" si="19"/>
        <v>2.0997275000000002</v>
      </c>
      <c r="F84" s="54" t="s">
        <v>207</v>
      </c>
      <c r="G84" s="48"/>
      <c r="H84" s="48" t="s">
        <v>63</v>
      </c>
      <c r="I84" s="53" t="s">
        <v>64</v>
      </c>
      <c r="K84" s="231" t="s">
        <v>272</v>
      </c>
    </row>
    <row r="85" spans="1:11" ht="17.25" customHeight="1" x14ac:dyDescent="0.35">
      <c r="A85" s="17" t="s">
        <v>181</v>
      </c>
      <c r="B85" s="67">
        <f>CEILING(C85/1.2,0.01)</f>
        <v>1.81</v>
      </c>
      <c r="C85" s="67">
        <f>D85*'цена за тн опт '!C85/1000</f>
        <v>2.1621599999999996</v>
      </c>
      <c r="D85" s="9">
        <v>0.78</v>
      </c>
      <c r="E85" s="121">
        <f t="shared" si="19"/>
        <v>2.4864839999999995</v>
      </c>
      <c r="F85" s="77" t="s">
        <v>164</v>
      </c>
      <c r="G85" s="67">
        <f t="shared" ref="G85:G93" si="21">CEILING(H85/1.2,0.01)</f>
        <v>16.190000000000001</v>
      </c>
      <c r="H85" s="67">
        <f>I85*'цена за тн опт '!G84/1000</f>
        <v>19.422800000000002</v>
      </c>
      <c r="I85" s="78">
        <v>5.9</v>
      </c>
      <c r="K85" s="126">
        <f t="shared" si="20"/>
        <v>22.336220000000001</v>
      </c>
    </row>
    <row r="86" spans="1:11" ht="17.25" customHeight="1" x14ac:dyDescent="0.35">
      <c r="A86" s="21" t="s">
        <v>182</v>
      </c>
      <c r="B86" s="67">
        <f>CEILING(C86/1.2,0.01)</f>
        <v>2.09</v>
      </c>
      <c r="C86" s="67">
        <f>D86*'цена за тн опт '!C86/1000</f>
        <v>2.4985200000000001</v>
      </c>
      <c r="D86" s="9">
        <v>0.94</v>
      </c>
      <c r="E86" s="121">
        <f t="shared" si="19"/>
        <v>2.8732979999999997</v>
      </c>
      <c r="F86" s="41" t="s">
        <v>165</v>
      </c>
      <c r="G86" s="67">
        <f t="shared" si="21"/>
        <v>16.95</v>
      </c>
      <c r="H86" s="67">
        <f>I86*'цена за тн опт '!G85/1000</f>
        <v>20.33925</v>
      </c>
      <c r="I86" s="13">
        <v>7.05</v>
      </c>
      <c r="J86" s="118"/>
      <c r="K86" s="126">
        <f t="shared" si="20"/>
        <v>23.390137499999998</v>
      </c>
    </row>
    <row r="87" spans="1:11" ht="17.25" customHeight="1" x14ac:dyDescent="0.35">
      <c r="A87" s="21" t="s">
        <v>183</v>
      </c>
      <c r="B87" s="67">
        <f>CEILING(C87/1.2,0.01)</f>
        <v>2.8000000000000003</v>
      </c>
      <c r="C87" s="67">
        <f>D87*'цена за тн опт '!C87/1000</f>
        <v>3.3528600000000002</v>
      </c>
      <c r="D87" s="9">
        <v>1.26</v>
      </c>
      <c r="E87" s="121">
        <f t="shared" si="19"/>
        <v>3.8557889999999997</v>
      </c>
      <c r="F87" s="42" t="s">
        <v>166</v>
      </c>
      <c r="G87" s="67">
        <f t="shared" si="21"/>
        <v>20.330000000000002</v>
      </c>
      <c r="H87" s="67">
        <f>I87*'цена за тн опт '!G86/1000</f>
        <v>24.38701</v>
      </c>
      <c r="I87" s="13">
        <v>8.59</v>
      </c>
      <c r="J87" s="118"/>
      <c r="K87" s="126">
        <f t="shared" si="20"/>
        <v>28.045061499999999</v>
      </c>
    </row>
    <row r="88" spans="1:11" ht="17.25" customHeight="1" thickBot="1" x14ac:dyDescent="0.4">
      <c r="A88" s="24" t="s">
        <v>184</v>
      </c>
      <c r="B88" s="67">
        <f>CEILING(C88/1.2,0.01)</f>
        <v>4.4000000000000004</v>
      </c>
      <c r="C88" s="67">
        <f>D88*'цена за тн опт '!C88/1000</f>
        <v>5.2684799999999994</v>
      </c>
      <c r="D88" s="25">
        <v>1.96</v>
      </c>
      <c r="E88" s="121">
        <f t="shared" si="19"/>
        <v>6.0587519999999992</v>
      </c>
      <c r="F88" s="42" t="s">
        <v>167</v>
      </c>
      <c r="G88" s="67">
        <f t="shared" si="21"/>
        <v>26.39</v>
      </c>
      <c r="H88" s="67">
        <f>I88*'цена за тн опт '!G87/1000</f>
        <v>31.667999999999999</v>
      </c>
      <c r="I88" s="13">
        <v>10.4</v>
      </c>
      <c r="J88" s="118"/>
      <c r="K88" s="126">
        <f t="shared" si="20"/>
        <v>36.418199999999999</v>
      </c>
    </row>
    <row r="89" spans="1:11" ht="17.25" customHeight="1" thickBot="1" x14ac:dyDescent="0.4">
      <c r="A89" s="312" t="s">
        <v>76</v>
      </c>
      <c r="B89" s="313"/>
      <c r="C89" s="314"/>
      <c r="D89" s="59"/>
      <c r="E89" s="123"/>
      <c r="F89" s="42" t="s">
        <v>168</v>
      </c>
      <c r="G89" s="67">
        <f t="shared" si="21"/>
        <v>31.77</v>
      </c>
      <c r="H89" s="67">
        <f>I89*'цена за тн опт '!G88/1000</f>
        <v>38.117700000000006</v>
      </c>
      <c r="I89" s="79">
        <v>12.3</v>
      </c>
      <c r="K89" s="126">
        <f t="shared" si="20"/>
        <v>43.835355000000007</v>
      </c>
    </row>
    <row r="90" spans="1:11" ht="17.25" customHeight="1" thickBot="1" x14ac:dyDescent="0.4">
      <c r="A90" s="206" t="s">
        <v>77</v>
      </c>
      <c r="B90" s="67">
        <f>CEILING(C90/1.2,0.01)</f>
        <v>6.67</v>
      </c>
      <c r="C90" s="67">
        <v>8</v>
      </c>
      <c r="D90" s="67"/>
      <c r="E90" s="124"/>
      <c r="F90" s="41" t="s">
        <v>169</v>
      </c>
      <c r="G90" s="67">
        <f t="shared" si="21"/>
        <v>36.230000000000004</v>
      </c>
      <c r="H90" s="67">
        <f>I90*'цена за тн опт '!G89/1000</f>
        <v>43.466200000000001</v>
      </c>
      <c r="I90" s="13">
        <v>14.2</v>
      </c>
      <c r="K90" s="126">
        <f t="shared" si="20"/>
        <v>49.986129999999996</v>
      </c>
    </row>
    <row r="91" spans="1:11" ht="17.25" customHeight="1" thickBot="1" x14ac:dyDescent="0.4">
      <c r="A91" s="206" t="s">
        <v>78</v>
      </c>
      <c r="B91" s="67">
        <f>CEILING(C91/1.2,0.01)</f>
        <v>5.84</v>
      </c>
      <c r="C91" s="67">
        <v>7</v>
      </c>
      <c r="D91" s="67"/>
      <c r="E91" s="125"/>
      <c r="F91" s="41" t="s">
        <v>170</v>
      </c>
      <c r="G91" s="67">
        <f t="shared" si="21"/>
        <v>41.79</v>
      </c>
      <c r="H91" s="67">
        <f>I91*'цена за тн опт '!G90/1000</f>
        <v>50.138800000000003</v>
      </c>
      <c r="I91" s="13">
        <v>16.3</v>
      </c>
      <c r="K91" s="126">
        <f t="shared" si="20"/>
        <v>57.659619999999997</v>
      </c>
    </row>
    <row r="92" spans="1:11" ht="19.5" customHeight="1" x14ac:dyDescent="0.35">
      <c r="A92" s="306" t="s">
        <v>80</v>
      </c>
      <c r="B92" s="306"/>
      <c r="C92" s="307"/>
      <c r="D92" s="58" t="s">
        <v>70</v>
      </c>
      <c r="E92" s="231" t="s">
        <v>272</v>
      </c>
      <c r="F92" s="41" t="s">
        <v>171</v>
      </c>
      <c r="G92" s="67">
        <f t="shared" si="21"/>
        <v>68.41</v>
      </c>
      <c r="H92" s="67">
        <f>I92*'цена за тн опт '!G91/1000</f>
        <v>82.082399999999993</v>
      </c>
      <c r="I92" s="13">
        <v>18.399999999999999</v>
      </c>
      <c r="J92" s="119"/>
      <c r="K92" s="126">
        <f t="shared" si="20"/>
        <v>94.394759999999991</v>
      </c>
    </row>
    <row r="93" spans="1:11" ht="21.75" thickBot="1" x14ac:dyDescent="0.4">
      <c r="A93" s="22" t="s">
        <v>185</v>
      </c>
      <c r="B93" s="67">
        <f>CEILING(C93/1.2,0.01)</f>
        <v>1.72</v>
      </c>
      <c r="C93" s="67">
        <f>D93*'цена за тн опт '!C93/1000</f>
        <v>2.0563699999999998</v>
      </c>
      <c r="D93" s="34">
        <v>0.79</v>
      </c>
      <c r="E93" s="121">
        <f t="shared" ref="E93:E94" si="22">C93*1.15</f>
        <v>2.3648254999999998</v>
      </c>
      <c r="F93" s="80" t="s">
        <v>205</v>
      </c>
      <c r="G93" s="67">
        <f t="shared" si="21"/>
        <v>97.990000000000009</v>
      </c>
      <c r="H93" s="67">
        <f>I93*'цена за тн опт '!G92/1000</f>
        <v>117.5865</v>
      </c>
      <c r="I93" s="14">
        <v>27.7</v>
      </c>
      <c r="J93" s="120"/>
      <c r="K93" s="126">
        <f t="shared" si="20"/>
        <v>135.22447499999998</v>
      </c>
    </row>
    <row r="94" spans="1:11" ht="21.75" thickBot="1" x14ac:dyDescent="0.4">
      <c r="A94" s="23" t="s">
        <v>186</v>
      </c>
      <c r="B94" s="67">
        <f>CEILING(C94/1.2,0.01)</f>
        <v>2.42</v>
      </c>
      <c r="C94" s="67">
        <f>D94*'цена за тн опт '!C94/1000</f>
        <v>2.8995799999999998</v>
      </c>
      <c r="D94" s="35">
        <v>1.1299999999999999</v>
      </c>
      <c r="E94" s="121">
        <f t="shared" si="22"/>
        <v>3.3345169999999995</v>
      </c>
      <c r="F94" s="339" t="s">
        <v>192</v>
      </c>
      <c r="G94" s="340"/>
      <c r="H94" s="341"/>
      <c r="I94" s="342"/>
      <c r="J94" s="28"/>
      <c r="K94" s="122"/>
    </row>
    <row r="95" spans="1:11" ht="21.75" thickBot="1" x14ac:dyDescent="0.3">
      <c r="A95" s="220" t="s">
        <v>84</v>
      </c>
      <c r="B95" s="75"/>
      <c r="C95" s="348" t="s">
        <v>83</v>
      </c>
      <c r="D95" s="349"/>
      <c r="E95" s="50"/>
      <c r="F95" s="343"/>
      <c r="G95" s="341"/>
      <c r="H95" s="341"/>
      <c r="I95" s="342"/>
      <c r="K95" s="122"/>
    </row>
    <row r="96" spans="1:11" ht="21" x14ac:dyDescent="0.25">
      <c r="A96" s="221" t="s">
        <v>82</v>
      </c>
      <c r="B96" s="70"/>
      <c r="C96" s="344"/>
      <c r="D96" s="345"/>
      <c r="E96" s="50"/>
      <c r="F96" s="343"/>
      <c r="G96" s="341"/>
      <c r="H96" s="341"/>
      <c r="I96" s="342"/>
      <c r="K96" s="122"/>
    </row>
    <row r="97" spans="1:11" ht="21.75" thickBot="1" x14ac:dyDescent="0.3">
      <c r="A97" s="222" t="s">
        <v>85</v>
      </c>
      <c r="B97" s="71"/>
      <c r="C97" s="346"/>
      <c r="D97" s="347"/>
      <c r="E97" s="50"/>
      <c r="F97" s="343"/>
      <c r="G97" s="341"/>
      <c r="H97" s="341"/>
      <c r="I97" s="342"/>
      <c r="K97" s="122"/>
    </row>
    <row r="98" spans="1:11" ht="15" x14ac:dyDescent="0.25">
      <c r="A98" s="330" t="s">
        <v>194</v>
      </c>
      <c r="B98" s="331"/>
      <c r="C98" s="331"/>
      <c r="D98" s="331"/>
      <c r="E98" s="331"/>
      <c r="F98" s="331"/>
      <c r="G98" s="331"/>
      <c r="H98" s="331"/>
      <c r="I98" s="332"/>
      <c r="K98" s="122"/>
    </row>
    <row r="99" spans="1:11" ht="28.9" customHeight="1" x14ac:dyDescent="0.25">
      <c r="A99" s="333"/>
      <c r="B99" s="334"/>
      <c r="C99" s="334"/>
      <c r="D99" s="334"/>
      <c r="E99" s="334"/>
      <c r="F99" s="334"/>
      <c r="G99" s="334"/>
      <c r="H99" s="334"/>
      <c r="I99" s="335"/>
      <c r="K99" s="122"/>
    </row>
    <row r="100" spans="1:11" ht="5.45" customHeight="1" x14ac:dyDescent="0.25">
      <c r="A100" s="333"/>
      <c r="B100" s="334"/>
      <c r="C100" s="334"/>
      <c r="D100" s="334"/>
      <c r="E100" s="334"/>
      <c r="F100" s="334"/>
      <c r="G100" s="334"/>
      <c r="H100" s="334"/>
      <c r="I100" s="335"/>
    </row>
    <row r="101" spans="1:11" ht="15.75" hidden="1" thickBot="1" x14ac:dyDescent="0.3">
      <c r="A101" s="336"/>
      <c r="B101" s="337"/>
      <c r="C101" s="337"/>
      <c r="D101" s="337"/>
      <c r="E101" s="337"/>
      <c r="F101" s="337"/>
      <c r="G101" s="337"/>
      <c r="H101" s="337"/>
      <c r="I101" s="338"/>
    </row>
  </sheetData>
  <mergeCells count="17">
    <mergeCell ref="A98:I101"/>
    <mergeCell ref="F94:I97"/>
    <mergeCell ref="C96:D96"/>
    <mergeCell ref="C97:D97"/>
    <mergeCell ref="C95:D95"/>
    <mergeCell ref="D67:D70"/>
    <mergeCell ref="A49:D49"/>
    <mergeCell ref="A92:C92"/>
    <mergeCell ref="C2:I2"/>
    <mergeCell ref="A1:I1"/>
    <mergeCell ref="C3:I3"/>
    <mergeCell ref="A89:C89"/>
    <mergeCell ref="A20:C20"/>
    <mergeCell ref="A28:D28"/>
    <mergeCell ref="A35:D35"/>
    <mergeCell ref="B66:D66"/>
    <mergeCell ref="B67:C67"/>
  </mergeCells>
  <pageMargins left="0.25" right="0.25" top="0.75" bottom="0.75" header="0.3" footer="0.3"/>
  <pageSetup paperSize="9" scale="3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цена за тн опт </vt:lpstr>
      <vt:lpstr>цена в метрах опт 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USER2</cp:lastModifiedBy>
  <cp:lastPrinted>2023-03-22T17:47:14Z</cp:lastPrinted>
  <dcterms:created xsi:type="dcterms:W3CDTF">2018-08-09T13:10:47Z</dcterms:created>
  <dcterms:modified xsi:type="dcterms:W3CDTF">2023-07-04T06:46:56Z</dcterms:modified>
</cp:coreProperties>
</file>